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lahti.sharepoint.com/sites/Tapahtumienhiilijalanjlkilaskuri/Jaetut asiakirjat/General/"/>
    </mc:Choice>
  </mc:AlternateContent>
  <xr:revisionPtr revIDLastSave="0" documentId="8_{F5ED8645-6852-4243-B24C-CDC2C14D73B5}" xr6:coauthVersionLast="47" xr6:coauthVersionMax="47" xr10:uidLastSave="{00000000-0000-0000-0000-000000000000}"/>
  <workbookProtection lockStructure="1"/>
  <bookViews>
    <workbookView xWindow="57480" yWindow="-8310" windowWidth="29040" windowHeight="15720" activeTab="6" xr2:uid="{00000000-000D-0000-FFFF-FFFF00000000}"/>
  </bookViews>
  <sheets>
    <sheet name="Ohjeet" sheetId="1" r:id="rId1"/>
    <sheet name="Tulokset" sheetId="2" r:id="rId2"/>
    <sheet name="Energiankulutus" sheetId="3" r:id="rId3"/>
    <sheet name="Liikenne" sheetId="4" r:id="rId4"/>
    <sheet name="Jätehuolto" sheetId="5" r:id="rId5"/>
    <sheet name="Ruoka ja juoma" sheetId="6" r:id="rId6"/>
    <sheet name="Päästökertoimet" sheetId="7" r:id="rId7"/>
    <sheet name="Kaavio1" sheetId="9"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3" l="1"/>
  <c r="G19" i="3"/>
  <c r="G18" i="3"/>
  <c r="G21" i="3" l="1"/>
  <c r="E10" i="2" s="1"/>
  <c r="E30" i="5"/>
  <c r="E31" i="5"/>
  <c r="E32" i="5" l="1"/>
  <c r="E20" i="5" s="1"/>
  <c r="F9" i="6" l="1"/>
  <c r="F10" i="6"/>
  <c r="F11" i="6"/>
  <c r="F19" i="6"/>
  <c r="F20" i="6"/>
  <c r="F21" i="6"/>
  <c r="F22" i="6"/>
  <c r="N26" i="4"/>
  <c r="N21" i="4"/>
  <c r="N20" i="4"/>
  <c r="N19" i="4"/>
  <c r="N18" i="4"/>
  <c r="N17" i="4"/>
  <c r="N35" i="4"/>
  <c r="N28" i="4"/>
  <c r="N16" i="4"/>
  <c r="N34" i="4"/>
  <c r="N27" i="4"/>
  <c r="N15" i="4"/>
  <c r="N33" i="4"/>
  <c r="N14" i="4"/>
  <c r="N32" i="4"/>
  <c r="N25" i="4"/>
  <c r="N13" i="4"/>
  <c r="G17" i="4"/>
  <c r="N36" i="4" l="1"/>
  <c r="E12" i="2" s="1"/>
  <c r="G11" i="3"/>
  <c r="F17" i="6"/>
  <c r="F18" i="6"/>
  <c r="F16" i="6"/>
  <c r="F23" i="6" l="1"/>
  <c r="F12" i="6"/>
  <c r="F8" i="6"/>
  <c r="F13" i="6" l="1"/>
  <c r="D25" i="6" s="1"/>
  <c r="F12" i="5"/>
  <c r="F13" i="5"/>
  <c r="F14" i="5"/>
  <c r="F15" i="5"/>
  <c r="F16" i="5"/>
  <c r="F17" i="5"/>
  <c r="F18" i="5"/>
  <c r="F11" i="5"/>
  <c r="G21" i="4"/>
  <c r="E14" i="2" l="1"/>
  <c r="G33" i="4"/>
  <c r="G34" i="4"/>
  <c r="G35" i="4"/>
  <c r="G19" i="4"/>
  <c r="G20" i="4"/>
  <c r="G15" i="4"/>
  <c r="G16" i="4"/>
  <c r="G32" i="4"/>
  <c r="G14" i="4"/>
  <c r="G18" i="4"/>
  <c r="G13" i="4"/>
  <c r="G26" i="4"/>
  <c r="G27" i="4"/>
  <c r="G28" i="4"/>
  <c r="G25" i="4"/>
  <c r="G12" i="3"/>
  <c r="G36" i="4" l="1"/>
  <c r="E11" i="2" s="1"/>
  <c r="G13" i="3"/>
  <c r="E9" i="2" s="1"/>
  <c r="E19" i="5" l="1"/>
  <c r="E13" i="2" s="1"/>
  <c r="E15" i="2" s="1"/>
</calcChain>
</file>

<file path=xl/sharedStrings.xml><?xml version="1.0" encoding="utf-8"?>
<sst xmlns="http://schemas.openxmlformats.org/spreadsheetml/2006/main" count="326" uniqueCount="141">
  <si>
    <t xml:space="preserve">Tapahtuman päästöt </t>
  </si>
  <si>
    <t>Energiankulutus</t>
  </si>
  <si>
    <t>Polttoainekulutus</t>
  </si>
  <si>
    <t>Liikenne</t>
  </si>
  <si>
    <t>Henkilökunnan liikenne</t>
  </si>
  <si>
    <t>Kävijöiden liikenne</t>
  </si>
  <si>
    <t>Jätehuolto</t>
  </si>
  <si>
    <t>Ruoka ja juoma</t>
  </si>
  <si>
    <t xml:space="preserve">Tapahtuman hiilijalanjälki </t>
  </si>
  <si>
    <r>
      <t>kg CO</t>
    </r>
    <r>
      <rPr>
        <b/>
        <vertAlign val="subscript"/>
        <sz val="14"/>
        <color theme="1"/>
        <rFont val="Calibri"/>
        <family val="2"/>
        <scheme val="minor"/>
      </rPr>
      <t>2</t>
    </r>
    <r>
      <rPr>
        <b/>
        <sz val="14"/>
        <color theme="1"/>
        <rFont val="Calibri"/>
        <family val="2"/>
        <scheme val="minor"/>
      </rPr>
      <t>-ekv.</t>
    </r>
  </si>
  <si>
    <t>Ostosähkön kulutus</t>
  </si>
  <si>
    <t>Sähkötyyppi</t>
  </si>
  <si>
    <t>Kokonaiskulutus (kWh)</t>
  </si>
  <si>
    <t>Päästökerroin (gCO₂-ekv./kWh)</t>
  </si>
  <si>
    <t>Kokonaispäästöt (gCO₂-ekv.)</t>
  </si>
  <si>
    <t>Yleissähkö (Suomi)</t>
  </si>
  <si>
    <t>Lahden omien kiinteistöjen sähkö</t>
  </si>
  <si>
    <t>Päästöt yhteensä</t>
  </si>
  <si>
    <r>
      <t>kg CO</t>
    </r>
    <r>
      <rPr>
        <b/>
        <vertAlign val="subscript"/>
        <sz val="16"/>
        <color theme="1"/>
        <rFont val="Calibri"/>
        <family val="2"/>
        <scheme val="minor"/>
      </rPr>
      <t>2</t>
    </r>
    <r>
      <rPr>
        <b/>
        <sz val="16"/>
        <color theme="1"/>
        <rFont val="Calibri"/>
        <family val="2"/>
        <scheme val="minor"/>
      </rPr>
      <t>-ekv.</t>
    </r>
  </si>
  <si>
    <t>Polttoainetyyppi</t>
  </si>
  <si>
    <t>Määrä (l)</t>
  </si>
  <si>
    <r>
      <t>Päästökerroin (kg CO</t>
    </r>
    <r>
      <rPr>
        <b/>
        <vertAlign val="subscript"/>
        <sz val="14"/>
        <color theme="1"/>
        <rFont val="Calibri"/>
        <family val="2"/>
        <scheme val="minor"/>
      </rPr>
      <t>2</t>
    </r>
    <r>
      <rPr>
        <b/>
        <sz val="14"/>
        <color theme="1"/>
        <rFont val="Calibri"/>
        <family val="2"/>
        <scheme val="minor"/>
      </rPr>
      <t>/ l)</t>
    </r>
  </si>
  <si>
    <r>
      <t>Päästöt (kg CO</t>
    </r>
    <r>
      <rPr>
        <b/>
        <vertAlign val="subscript"/>
        <sz val="14"/>
        <color theme="1"/>
        <rFont val="Calibri"/>
        <family val="2"/>
        <scheme val="minor"/>
      </rPr>
      <t>2</t>
    </r>
    <r>
      <rPr>
        <b/>
        <sz val="14"/>
        <color theme="1"/>
        <rFont val="Calibri"/>
        <family val="2"/>
        <scheme val="minor"/>
      </rPr>
      <t>-ekv.)</t>
    </r>
  </si>
  <si>
    <t>Bensiini</t>
  </si>
  <si>
    <t>Diesel</t>
  </si>
  <si>
    <t>Biodiesel</t>
  </si>
  <si>
    <r>
      <t>kgCO</t>
    </r>
    <r>
      <rPr>
        <b/>
        <vertAlign val="subscript"/>
        <sz val="14"/>
        <color theme="1"/>
        <rFont val="Calibri"/>
        <family val="2"/>
        <scheme val="minor"/>
      </rPr>
      <t>2</t>
    </r>
    <r>
      <rPr>
        <b/>
        <sz val="14"/>
        <color theme="1"/>
        <rFont val="Calibri"/>
        <family val="2"/>
        <scheme val="minor"/>
      </rPr>
      <t>-ekv.</t>
    </r>
  </si>
  <si>
    <t>Esimerkkimatkoja lennoille</t>
  </si>
  <si>
    <t xml:space="preserve">Lyhyet lennot &lt; 463 km </t>
  </si>
  <si>
    <t xml:space="preserve">Lyhyet kotimaan lennot esim. Helsinki- Vaasa </t>
  </si>
  <si>
    <t>Keskipitkät lennot 463-3700 km</t>
  </si>
  <si>
    <t>Pidemmät kotimaan lennot esim. Helsinki- Ivalo tai Euroopan sisäällä tehdyt lennot</t>
  </si>
  <si>
    <t>Pitkät lennot yli 3700 km</t>
  </si>
  <si>
    <t>Esim. Helsinki- Dallas tai Helsinki- Tokio. Pitkät ulkomaanlennot</t>
  </si>
  <si>
    <t>Henkilökunnan työmatkaliikenteestä syntyvät syntyvät päästöt</t>
  </si>
  <si>
    <t>Liikkumistapa</t>
  </si>
  <si>
    <t>Kilometrit</t>
  </si>
  <si>
    <t>Päästökerroin</t>
  </si>
  <si>
    <t>Päästöt</t>
  </si>
  <si>
    <t>Henkilökilometrit</t>
  </si>
  <si>
    <t xml:space="preserve">Päästöt </t>
  </si>
  <si>
    <t>Henkilöauto</t>
  </si>
  <si>
    <r>
      <t>g CO</t>
    </r>
    <r>
      <rPr>
        <b/>
        <vertAlign val="subscript"/>
        <sz val="12"/>
        <color theme="1"/>
        <rFont val="Calibri"/>
        <family val="2"/>
        <scheme val="minor"/>
      </rPr>
      <t>2</t>
    </r>
    <r>
      <rPr>
        <b/>
        <sz val="12"/>
        <color theme="1"/>
        <rFont val="Calibri"/>
        <family val="2"/>
        <scheme val="minor"/>
      </rPr>
      <t>-ekv./km</t>
    </r>
  </si>
  <si>
    <r>
      <t>g CO</t>
    </r>
    <r>
      <rPr>
        <b/>
        <vertAlign val="subscript"/>
        <sz val="12"/>
        <color theme="1"/>
        <rFont val="Calibri"/>
        <family val="2"/>
        <scheme val="minor"/>
      </rPr>
      <t>2</t>
    </r>
    <r>
      <rPr>
        <b/>
        <sz val="12"/>
        <color theme="1"/>
        <rFont val="Calibri"/>
        <family val="2"/>
        <scheme val="minor"/>
      </rPr>
      <t>-ekv.</t>
    </r>
  </si>
  <si>
    <t>Lentoliikenne</t>
  </si>
  <si>
    <r>
      <t>g CO</t>
    </r>
    <r>
      <rPr>
        <b/>
        <vertAlign val="subscript"/>
        <sz val="12"/>
        <color theme="1"/>
        <rFont val="Calibri"/>
        <family val="2"/>
        <scheme val="minor"/>
      </rPr>
      <t>2</t>
    </r>
    <r>
      <rPr>
        <b/>
        <sz val="12"/>
        <color theme="1"/>
        <rFont val="Calibri"/>
        <family val="2"/>
        <scheme val="minor"/>
      </rPr>
      <t>-ekv./hkm</t>
    </r>
  </si>
  <si>
    <t>Joukkoliikenne</t>
  </si>
  <si>
    <t xml:space="preserve">Bensiini </t>
  </si>
  <si>
    <t>Kotimaan lennot (&lt; 463 km)</t>
  </si>
  <si>
    <t>Linja-auto (kaukoliikenne)</t>
  </si>
  <si>
    <t>Euroopan lennot (463-3700 km)</t>
  </si>
  <si>
    <t>Linja-auto (lähiliikenne)</t>
  </si>
  <si>
    <t>Mannerten väliset lennot (yli 3700 km)</t>
  </si>
  <si>
    <t>Juna (kauko)</t>
  </si>
  <si>
    <t>Biokaasu</t>
  </si>
  <si>
    <t>Lentoliikenne, yleiskerroin</t>
  </si>
  <si>
    <t>Juna (lähi)</t>
  </si>
  <si>
    <t>Sähkö</t>
  </si>
  <si>
    <t>Henkilökunnan työmatkaliikenteen päästöt yhteensä</t>
  </si>
  <si>
    <r>
      <t>kg CO</t>
    </r>
    <r>
      <rPr>
        <b/>
        <vertAlign val="subscript"/>
        <sz val="12"/>
        <color theme="1"/>
        <rFont val="Calibri"/>
        <family val="2"/>
        <scheme val="minor"/>
      </rPr>
      <t>2</t>
    </r>
    <r>
      <rPr>
        <b/>
        <sz val="12"/>
        <color theme="1"/>
        <rFont val="Calibri"/>
        <family val="2"/>
        <scheme val="minor"/>
      </rPr>
      <t>-ekv.</t>
    </r>
  </si>
  <si>
    <t>Maakaasu</t>
  </si>
  <si>
    <t>Hybridi</t>
  </si>
  <si>
    <t>Hybridi (ladattava)</t>
  </si>
  <si>
    <t>Polttoaine ei tiedossa</t>
  </si>
  <si>
    <t>Tapahtuman kävijöiden liikkumisesta aiheutuvat päästöt</t>
  </si>
  <si>
    <t>Tapahtuman kävijöiden liikkumisesta aiheutuvat päästöt yhteensä</t>
  </si>
  <si>
    <t>Tapahtumassa kerätyt jätejakeet</t>
  </si>
  <si>
    <t>Jätejae</t>
  </si>
  <si>
    <t>Määrä (kg)</t>
  </si>
  <si>
    <r>
      <t>Päästökerroin (g CO</t>
    </r>
    <r>
      <rPr>
        <b/>
        <vertAlign val="subscript"/>
        <sz val="11"/>
        <color theme="1"/>
        <rFont val="Calibri"/>
        <family val="2"/>
        <scheme val="minor"/>
      </rPr>
      <t>2</t>
    </r>
    <r>
      <rPr>
        <b/>
        <sz val="11"/>
        <color theme="1"/>
        <rFont val="Calibri"/>
        <family val="2"/>
        <scheme val="minor"/>
      </rPr>
      <t>-ekv./kg)</t>
    </r>
  </si>
  <si>
    <r>
      <t>Päästöt (kg CO</t>
    </r>
    <r>
      <rPr>
        <b/>
        <vertAlign val="subscript"/>
        <sz val="11"/>
        <color theme="1"/>
        <rFont val="Calibri"/>
        <family val="2"/>
        <scheme val="minor"/>
      </rPr>
      <t>2</t>
    </r>
    <r>
      <rPr>
        <b/>
        <sz val="11"/>
        <color theme="1"/>
        <rFont val="Calibri"/>
        <family val="2"/>
        <scheme val="minor"/>
      </rPr>
      <t>-ekv.)</t>
    </r>
  </si>
  <si>
    <t>Biojäte</t>
  </si>
  <si>
    <t>Energiajäte</t>
  </si>
  <si>
    <t>Kartonki ja pahvi</t>
  </si>
  <si>
    <t>Lasi</t>
  </si>
  <si>
    <t>Metalli</t>
  </si>
  <si>
    <t>Muovi</t>
  </si>
  <si>
    <t>Paperi</t>
  </si>
  <si>
    <t>Sekajäte</t>
  </si>
  <si>
    <t>Tapahtuman kierrätysaste</t>
  </si>
  <si>
    <t>Tavanomaiset juomien annoskoot</t>
  </si>
  <si>
    <t>Annosesimerkit</t>
  </si>
  <si>
    <t>kpl</t>
  </si>
  <si>
    <r>
      <t>Päästökerroin (kgCO</t>
    </r>
    <r>
      <rPr>
        <b/>
        <vertAlign val="subscript"/>
        <sz val="12"/>
        <color theme="1"/>
        <rFont val="Calibri"/>
        <family val="2"/>
        <scheme val="minor"/>
      </rPr>
      <t>2</t>
    </r>
    <r>
      <rPr>
        <b/>
        <sz val="12"/>
        <color theme="1"/>
        <rFont val="Calibri"/>
        <family val="2"/>
        <scheme val="minor"/>
      </rPr>
      <t>-ekv./annos)</t>
    </r>
  </si>
  <si>
    <r>
      <t>Päästöt (kgCO</t>
    </r>
    <r>
      <rPr>
        <b/>
        <vertAlign val="subscript"/>
        <sz val="12"/>
        <color theme="1"/>
        <rFont val="Calibri"/>
        <family val="2"/>
        <scheme val="minor"/>
      </rPr>
      <t>2</t>
    </r>
    <r>
      <rPr>
        <b/>
        <sz val="12"/>
        <color theme="1"/>
        <rFont val="Calibri"/>
        <family val="2"/>
        <scheme val="minor"/>
      </rPr>
      <t>-ekv.)</t>
    </r>
  </si>
  <si>
    <t>Juomat</t>
  </si>
  <si>
    <t>Annos (kpl)</t>
  </si>
  <si>
    <t>Viini</t>
  </si>
  <si>
    <t>12-16 cl</t>
  </si>
  <si>
    <t>Kasvisannos</t>
  </si>
  <si>
    <t>Olut</t>
  </si>
  <si>
    <t>33 cl tai 0,5 l</t>
  </si>
  <si>
    <t>Kala-annos (järvikalat)</t>
  </si>
  <si>
    <t>Siiderit ja lonkerot</t>
  </si>
  <si>
    <t>Kala-annos (ulkomainen lohi)</t>
  </si>
  <si>
    <t>Kahvi</t>
  </si>
  <si>
    <t>2,5 dl</t>
  </si>
  <si>
    <t>Broileriannos</t>
  </si>
  <si>
    <t>Mehu</t>
  </si>
  <si>
    <t>Liha-annos</t>
  </si>
  <si>
    <t>Limonadi</t>
  </si>
  <si>
    <t>Pullovesi</t>
  </si>
  <si>
    <t>0,5 l</t>
  </si>
  <si>
    <r>
      <rPr>
        <b/>
        <sz val="12"/>
        <color theme="1"/>
        <rFont val="Calibri"/>
        <family val="2"/>
        <scheme val="minor"/>
      </rPr>
      <t>Ruokien ja juomien päästöt yhteensä</t>
    </r>
    <r>
      <rPr>
        <sz val="11"/>
        <color theme="1"/>
        <rFont val="Calibri"/>
        <family val="2"/>
        <scheme val="minor"/>
      </rPr>
      <t xml:space="preserve"> </t>
    </r>
  </si>
  <si>
    <r>
      <t>kgCO</t>
    </r>
    <r>
      <rPr>
        <b/>
        <vertAlign val="subscript"/>
        <sz val="12"/>
        <color theme="1"/>
        <rFont val="Calibri"/>
        <family val="2"/>
        <scheme val="minor"/>
      </rPr>
      <t>2</t>
    </r>
    <r>
      <rPr>
        <b/>
        <sz val="12"/>
        <color theme="1"/>
        <rFont val="Calibri"/>
        <family val="2"/>
        <scheme val="minor"/>
      </rPr>
      <t>-ekv.</t>
    </r>
  </si>
  <si>
    <t xml:space="preserve">Laskuesimerkkejä eri juoma-annoksille </t>
  </si>
  <si>
    <t>Yhdestä viinipullosta saadaan noin kuusi annosta. 75cl/16cl= 6,25</t>
  </si>
  <si>
    <t>700 litrasta limonadia saa joko 1400 kpl 0,5 litran annoksia tai 2121 kpl 33 cl annoksia. 700l/0,5l= 1400 tai 70000cl/33cl= 2121</t>
  </si>
  <si>
    <t>Pumpputermospulloon mahtuu 3,5l kahvia. Yhdestä termospullosta saa siis 14 kpl 2,5 dl annoksia. 35dl/2,5dl = 14</t>
  </si>
  <si>
    <t>Yhdestä kahvipannusta saa noin 5 kpl 2,5dl annoksia. 12,5dl/2,5dl= 5</t>
  </si>
  <si>
    <t>Yksikkö</t>
  </si>
  <si>
    <t>Vuosi</t>
  </si>
  <si>
    <t>Lähde</t>
  </si>
  <si>
    <t>Lähteiden linkit</t>
  </si>
  <si>
    <t>gCO₂-ekv./kWh</t>
  </si>
  <si>
    <t xml:space="preserve">Motiva </t>
  </si>
  <si>
    <t>Motiva: https://www.motiva.fi/ratkaisut/energiankaytto_suomessa/co2-paastokertoimet</t>
  </si>
  <si>
    <t>SFS-EN 16258 Kuljetuspalvelujen energiankulutuksen ja kasvihuonekaasupäästöjen laskenta- ja ilmoitusmenetelmät (tavara- ja henkilökuljetukset: https://sales.sfs.fi/fi/index/tuotteet/SFS/CEN/ID2/1/248182.html.stx</t>
  </si>
  <si>
    <t>Uusiutuvilla energialähteillä tuotettu sähkö</t>
  </si>
  <si>
    <t>WWF Green Office</t>
  </si>
  <si>
    <t>VTT Lipasto: http://lipasto.vtt.fi/yksikkopaastot/</t>
  </si>
  <si>
    <t>MTT Ilmastovalinta ravintoloissa: https://jukuri.luke.fi/bitstream/handle/10024/484570/mttraportti160.pdf?sequence=1&amp;isAllowed=y</t>
  </si>
  <si>
    <t>Polttoaineen kulutus</t>
  </si>
  <si>
    <t>WWF Green Office: https://www.ilmastolaskuri.fi/</t>
  </si>
  <si>
    <r>
      <t>kgCO</t>
    </r>
    <r>
      <rPr>
        <vertAlign val="subscript"/>
        <sz val="12"/>
        <color theme="1"/>
        <rFont val="Calibri"/>
        <family val="2"/>
        <scheme val="minor"/>
      </rPr>
      <t>2</t>
    </r>
    <r>
      <rPr>
        <sz val="12"/>
        <color theme="1"/>
        <rFont val="Calibri"/>
        <family val="2"/>
        <scheme val="minor"/>
      </rPr>
      <t>-ekv./l</t>
    </r>
  </si>
  <si>
    <t>SFS-EN 16258</t>
  </si>
  <si>
    <t>Henkilöauto:</t>
  </si>
  <si>
    <r>
      <t>gCO</t>
    </r>
    <r>
      <rPr>
        <vertAlign val="subscript"/>
        <sz val="12"/>
        <color theme="1"/>
        <rFont val="Calibri"/>
        <family val="2"/>
        <scheme val="minor"/>
      </rPr>
      <t>2</t>
    </r>
    <r>
      <rPr>
        <sz val="12"/>
        <color theme="1"/>
        <rFont val="Calibri"/>
        <family val="2"/>
        <scheme val="minor"/>
      </rPr>
      <t>-ekv./km</t>
    </r>
  </si>
  <si>
    <t>VTT Lipasto</t>
  </si>
  <si>
    <t>Lentoliikenne:</t>
  </si>
  <si>
    <t>Lyhyet lennot &lt; 463 km</t>
  </si>
  <si>
    <r>
      <t>g CO</t>
    </r>
    <r>
      <rPr>
        <vertAlign val="subscript"/>
        <sz val="12"/>
        <color theme="1"/>
        <rFont val="Calibri"/>
        <family val="2"/>
        <scheme val="minor"/>
      </rPr>
      <t>2</t>
    </r>
    <r>
      <rPr>
        <sz val="12"/>
        <color theme="1"/>
        <rFont val="Calibri"/>
        <family val="2"/>
        <scheme val="minor"/>
      </rPr>
      <t>-ekv./hkm</t>
    </r>
  </si>
  <si>
    <t>Joukkoliikenne:</t>
  </si>
  <si>
    <t>Jätehuolto:</t>
  </si>
  <si>
    <r>
      <t>g CO</t>
    </r>
    <r>
      <rPr>
        <vertAlign val="subscript"/>
        <sz val="12"/>
        <color theme="1"/>
        <rFont val="Calibri"/>
        <family val="2"/>
        <scheme val="minor"/>
      </rPr>
      <t>2</t>
    </r>
    <r>
      <rPr>
        <sz val="12"/>
        <color theme="1"/>
        <rFont val="Calibri"/>
        <family val="2"/>
        <scheme val="minor"/>
      </rPr>
      <t>-ekv./kg</t>
    </r>
  </si>
  <si>
    <t>Ruoka ja juoma:</t>
  </si>
  <si>
    <t>kgCO2-ekv./annos</t>
  </si>
  <si>
    <t>Kausiruokaa herkuttelijoille ja ilmastonystäville</t>
  </si>
  <si>
    <t>SYKE</t>
  </si>
  <si>
    <t>MTT</t>
  </si>
  <si>
    <t xml:space="preserve"> Päästöt yhteensä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</si>
</sst>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_-* #,##0_-;\-* #,##0_-;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vertAlign val="subscript"/>
      <sz val="14"/>
      <color theme="1"/>
      <name val="Calibri"/>
      <family val="2"/>
      <scheme val="minor"/>
    </font>
    <font>
      <sz val="1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b/>
      <vertAlign val="subscript"/>
      <sz val="12"/>
      <color theme="1"/>
      <name val="Calibri"/>
      <family val="2"/>
      <scheme val="minor"/>
    </font>
    <font>
      <b/>
      <vertAlign val="subscript"/>
      <sz val="11"/>
      <color theme="1"/>
      <name val="Calibri"/>
      <family val="2"/>
      <scheme val="minor"/>
    </font>
    <font>
      <b/>
      <vertAlign val="subscript"/>
      <sz val="16"/>
      <color theme="1"/>
      <name val="Calibri"/>
      <family val="2"/>
      <scheme val="minor"/>
    </font>
    <font>
      <vertAlign val="subscript"/>
      <sz val="12"/>
      <color theme="1"/>
      <name val="Calibri"/>
      <family val="2"/>
      <scheme val="minor"/>
    </font>
    <font>
      <sz val="12"/>
      <name val="Calibri"/>
      <family val="2"/>
      <scheme val="minor"/>
    </font>
    <font>
      <sz val="8"/>
      <name val="Calibri"/>
      <family val="2"/>
      <scheme val="minor"/>
    </font>
    <font>
      <sz val="12"/>
      <color theme="0"/>
      <name val="Calibri"/>
      <family val="2"/>
      <scheme val="minor"/>
    </font>
  </fonts>
  <fills count="17">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rgb="FF339966"/>
        <bgColor indexed="64"/>
      </patternFill>
    </fill>
    <fill>
      <patternFill patternType="solid">
        <fgColor rgb="FF3399FF"/>
        <bgColor indexed="64"/>
      </patternFill>
    </fill>
    <fill>
      <patternFill patternType="solid">
        <fgColor rgb="FFCCECFF"/>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99CCFF"/>
        <bgColor indexed="64"/>
      </patternFill>
    </fill>
    <fill>
      <patternFill patternType="solid">
        <fgColor rgb="FF0099FF"/>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theme="2"/>
      </left>
      <right style="thin">
        <color indexed="64"/>
      </right>
      <top style="thin">
        <color indexed="64"/>
      </top>
      <bottom style="thin">
        <color theme="2"/>
      </bottom>
      <diagonal/>
    </border>
    <border>
      <left style="thin">
        <color indexed="64"/>
      </left>
      <right/>
      <top/>
      <bottom/>
      <diagonal/>
    </border>
    <border>
      <left style="thin">
        <color indexed="64"/>
      </left>
      <right/>
      <top/>
      <bottom style="thin">
        <color theme="2"/>
      </bottom>
      <diagonal/>
    </border>
    <border>
      <left style="thin">
        <color indexed="64"/>
      </left>
      <right/>
      <top style="thin">
        <color theme="2"/>
      </top>
      <bottom style="thin">
        <color theme="2"/>
      </bottom>
      <diagonal/>
    </border>
    <border>
      <left/>
      <right/>
      <top/>
      <bottom style="thin">
        <color theme="2"/>
      </bottom>
      <diagonal/>
    </border>
    <border>
      <left style="thin">
        <color theme="2"/>
      </left>
      <right/>
      <top/>
      <bottom/>
      <diagonal/>
    </border>
    <border>
      <left style="thin">
        <color theme="2"/>
      </left>
      <right style="thin">
        <color theme="2"/>
      </right>
      <top style="thin">
        <color theme="2"/>
      </top>
      <bottom style="thin">
        <color theme="2"/>
      </bottom>
      <diagonal/>
    </border>
    <border>
      <left/>
      <right style="thin">
        <color theme="2"/>
      </right>
      <top/>
      <bottom style="thin">
        <color indexed="64"/>
      </bottom>
      <diagonal/>
    </border>
    <border>
      <left style="thin">
        <color indexed="64"/>
      </left>
      <right/>
      <top style="thin">
        <color theme="2"/>
      </top>
      <bottom/>
      <diagonal/>
    </border>
    <border>
      <left/>
      <right/>
      <top style="thin">
        <color theme="2"/>
      </top>
      <bottom/>
      <diagonal/>
    </border>
    <border>
      <left style="thin">
        <color indexed="64"/>
      </left>
      <right style="thin">
        <color theme="2"/>
      </right>
      <top style="thin">
        <color theme="2"/>
      </top>
      <bottom style="thin">
        <color theme="2"/>
      </bottom>
      <diagonal/>
    </border>
    <border>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21">
    <xf numFmtId="0" fontId="0" fillId="0" borderId="0" xfId="0"/>
    <xf numFmtId="0" fontId="0" fillId="0" borderId="1" xfId="0" applyBorder="1"/>
    <xf numFmtId="0" fontId="7" fillId="0" borderId="1" xfId="0" applyFont="1" applyBorder="1" applyAlignment="1">
      <alignment wrapText="1"/>
    </xf>
    <xf numFmtId="0" fontId="7" fillId="0" borderId="1" xfId="0" applyFont="1" applyBorder="1"/>
    <xf numFmtId="0" fontId="0" fillId="0" borderId="1" xfId="0" applyBorder="1" applyAlignment="1">
      <alignment wrapText="1"/>
    </xf>
    <xf numFmtId="0" fontId="5" fillId="0" borderId="1" xfId="0" applyFont="1" applyBorder="1"/>
    <xf numFmtId="0" fontId="2" fillId="3" borderId="1" xfId="0" applyFont="1" applyFill="1" applyBorder="1"/>
    <xf numFmtId="0" fontId="2" fillId="3" borderId="1" xfId="0" applyFont="1" applyFill="1" applyBorder="1" applyAlignment="1">
      <alignment wrapText="1"/>
    </xf>
    <xf numFmtId="0" fontId="5" fillId="0" borderId="4" xfId="0" applyFont="1" applyBorder="1"/>
    <xf numFmtId="0" fontId="0" fillId="0" borderId="5" xfId="0" applyBorder="1"/>
    <xf numFmtId="0" fontId="3" fillId="2" borderId="1" xfId="0" applyFont="1" applyFill="1" applyBorder="1"/>
    <xf numFmtId="0" fontId="2" fillId="2" borderId="1" xfId="0" applyFont="1" applyFill="1" applyBorder="1"/>
    <xf numFmtId="0" fontId="0" fillId="2" borderId="1" xfId="0" applyFill="1" applyBorder="1"/>
    <xf numFmtId="0" fontId="3" fillId="4" borderId="1" xfId="0" applyFont="1" applyFill="1" applyBorder="1"/>
    <xf numFmtId="43" fontId="0" fillId="0" borderId="1" xfId="2" applyFont="1" applyBorder="1"/>
    <xf numFmtId="0" fontId="8" fillId="2" borderId="1" xfId="0" applyFont="1" applyFill="1" applyBorder="1"/>
    <xf numFmtId="165" fontId="0" fillId="2" borderId="1" xfId="2" applyNumberFormat="1" applyFont="1" applyFill="1" applyBorder="1"/>
    <xf numFmtId="165" fontId="3" fillId="4" borderId="3" xfId="2" applyNumberFormat="1" applyFont="1" applyFill="1" applyBorder="1"/>
    <xf numFmtId="165" fontId="0" fillId="0" borderId="0" xfId="2" applyNumberFormat="1" applyFont="1" applyBorder="1"/>
    <xf numFmtId="0" fontId="0" fillId="7" borderId="1" xfId="0" applyFill="1" applyBorder="1"/>
    <xf numFmtId="0" fontId="0" fillId="9" borderId="1" xfId="0" applyFill="1" applyBorder="1"/>
    <xf numFmtId="0" fontId="0" fillId="10" borderId="1" xfId="0" applyFill="1" applyBorder="1"/>
    <xf numFmtId="0" fontId="2" fillId="10" borderId="1" xfId="0" applyFont="1" applyFill="1" applyBorder="1"/>
    <xf numFmtId="165" fontId="0" fillId="10" borderId="1" xfId="2" applyNumberFormat="1" applyFont="1" applyFill="1" applyBorder="1"/>
    <xf numFmtId="0" fontId="0" fillId="7" borderId="0" xfId="0" applyFill="1"/>
    <xf numFmtId="0" fontId="7" fillId="0" borderId="0" xfId="0" applyFont="1"/>
    <xf numFmtId="0" fontId="8" fillId="9" borderId="1" xfId="0" applyFont="1" applyFill="1" applyBorder="1"/>
    <xf numFmtId="0" fontId="7" fillId="9" borderId="1" xfId="0" applyFont="1" applyFill="1" applyBorder="1"/>
    <xf numFmtId="0" fontId="8" fillId="9" borderId="1" xfId="0" applyFont="1" applyFill="1" applyBorder="1" applyAlignment="1">
      <alignment horizontal="center"/>
    </xf>
    <xf numFmtId="0" fontId="3" fillId="9" borderId="1" xfId="0" applyFont="1" applyFill="1" applyBorder="1"/>
    <xf numFmtId="0" fontId="6" fillId="8" borderId="0" xfId="0" applyFont="1" applyFill="1"/>
    <xf numFmtId="0" fontId="8" fillId="8" borderId="1" xfId="0" applyFont="1" applyFill="1" applyBorder="1"/>
    <xf numFmtId="0" fontId="8" fillId="9" borderId="1" xfId="0" applyFont="1" applyFill="1" applyBorder="1" applyAlignment="1">
      <alignment wrapText="1"/>
    </xf>
    <xf numFmtId="0" fontId="8" fillId="10" borderId="1" xfId="0" applyFont="1" applyFill="1" applyBorder="1"/>
    <xf numFmtId="0" fontId="13" fillId="0" borderId="1" xfId="0" applyFont="1" applyBorder="1"/>
    <xf numFmtId="0" fontId="7" fillId="0" borderId="1" xfId="0" applyFont="1" applyBorder="1" applyAlignment="1">
      <alignment horizontal="center"/>
    </xf>
    <xf numFmtId="2" fontId="7" fillId="0" borderId="1" xfId="0" applyNumberFormat="1" applyFont="1" applyBorder="1"/>
    <xf numFmtId="43" fontId="7" fillId="0" borderId="1" xfId="2" applyFont="1" applyBorder="1"/>
    <xf numFmtId="0" fontId="8" fillId="7" borderId="1" xfId="0" applyFont="1" applyFill="1" applyBorder="1" applyAlignment="1">
      <alignment wrapText="1"/>
    </xf>
    <xf numFmtId="0" fontId="7" fillId="7" borderId="1" xfId="0" applyFont="1" applyFill="1" applyBorder="1"/>
    <xf numFmtId="0" fontId="7" fillId="7" borderId="1" xfId="0" applyFont="1" applyFill="1" applyBorder="1" applyAlignment="1">
      <alignment horizontal="center"/>
    </xf>
    <xf numFmtId="0" fontId="0" fillId="0" borderId="0" xfId="0" applyAlignment="1">
      <alignment wrapText="1"/>
    </xf>
    <xf numFmtId="0" fontId="3" fillId="7" borderId="2" xfId="0" applyFont="1" applyFill="1" applyBorder="1" applyAlignment="1">
      <alignment wrapText="1"/>
    </xf>
    <xf numFmtId="0" fontId="3" fillId="7" borderId="7" xfId="0" applyFont="1" applyFill="1" applyBorder="1"/>
    <xf numFmtId="0" fontId="3" fillId="7" borderId="3" xfId="0" applyFont="1" applyFill="1" applyBorder="1"/>
    <xf numFmtId="0" fontId="7" fillId="0" borderId="4" xfId="0" applyFont="1" applyBorder="1"/>
    <xf numFmtId="2" fontId="7" fillId="0" borderId="4" xfId="0" applyNumberFormat="1" applyFont="1" applyBorder="1"/>
    <xf numFmtId="0" fontId="7" fillId="10" borderId="1" xfId="0" applyFont="1" applyFill="1" applyBorder="1"/>
    <xf numFmtId="0" fontId="7" fillId="2" borderId="1" xfId="0" applyFont="1" applyFill="1" applyBorder="1"/>
    <xf numFmtId="0" fontId="8" fillId="11" borderId="1" xfId="0" applyFont="1" applyFill="1" applyBorder="1"/>
    <xf numFmtId="0" fontId="0" fillId="11" borderId="1" xfId="0" applyFill="1" applyBorder="1"/>
    <xf numFmtId="0" fontId="7" fillId="11" borderId="1" xfId="0" applyFont="1" applyFill="1" applyBorder="1"/>
    <xf numFmtId="0" fontId="8" fillId="11" borderId="1" xfId="0" applyFont="1" applyFill="1" applyBorder="1" applyAlignment="1">
      <alignment wrapText="1"/>
    </xf>
    <xf numFmtId="0" fontId="7" fillId="9" borderId="1" xfId="0" applyFont="1" applyFill="1" applyBorder="1" applyAlignment="1">
      <alignment horizontal="center"/>
    </xf>
    <xf numFmtId="0" fontId="8" fillId="5" borderId="1" xfId="0" applyFont="1" applyFill="1" applyBorder="1" applyAlignment="1">
      <alignment horizontal="center"/>
    </xf>
    <xf numFmtId="0" fontId="7" fillId="11" borderId="0" xfId="0" applyFont="1" applyFill="1"/>
    <xf numFmtId="0" fontId="8" fillId="2" borderId="1" xfId="0" applyFont="1" applyFill="1" applyBorder="1" applyAlignment="1">
      <alignment wrapText="1"/>
    </xf>
    <xf numFmtId="0" fontId="8" fillId="10" borderId="1" xfId="0" applyFont="1" applyFill="1" applyBorder="1" applyAlignment="1">
      <alignment wrapText="1"/>
    </xf>
    <xf numFmtId="0" fontId="0" fillId="13" borderId="2" xfId="0" applyFill="1" applyBorder="1" applyAlignment="1">
      <alignment wrapText="1"/>
    </xf>
    <xf numFmtId="0" fontId="8" fillId="13" borderId="3" xfId="0" applyFont="1" applyFill="1" applyBorder="1"/>
    <xf numFmtId="0" fontId="8" fillId="13" borderId="7" xfId="0" applyFont="1" applyFill="1" applyBorder="1"/>
    <xf numFmtId="165" fontId="7" fillId="0" borderId="1" xfId="2" applyNumberFormat="1" applyFont="1" applyBorder="1"/>
    <xf numFmtId="165" fontId="6" fillId="8" borderId="0" xfId="2" applyNumberFormat="1" applyFont="1" applyFill="1"/>
    <xf numFmtId="0" fontId="8" fillId="14" borderId="1" xfId="0" applyFont="1" applyFill="1" applyBorder="1" applyAlignment="1">
      <alignment horizontal="center" wrapText="1"/>
    </xf>
    <xf numFmtId="0" fontId="8" fillId="14" borderId="1" xfId="0" applyFont="1" applyFill="1" applyBorder="1"/>
    <xf numFmtId="0" fontId="7" fillId="14" borderId="1" xfId="0" applyFont="1" applyFill="1" applyBorder="1"/>
    <xf numFmtId="43" fontId="0" fillId="0" borderId="0" xfId="2" applyFont="1" applyBorder="1"/>
    <xf numFmtId="0" fontId="8" fillId="0" borderId="1" xfId="0" applyFont="1" applyBorder="1"/>
    <xf numFmtId="0" fontId="8" fillId="0" borderId="1" xfId="0" applyFont="1" applyBorder="1" applyAlignment="1">
      <alignment wrapText="1"/>
    </xf>
    <xf numFmtId="1" fontId="0" fillId="0" borderId="1" xfId="0" applyNumberFormat="1" applyBorder="1"/>
    <xf numFmtId="0" fontId="2" fillId="8" borderId="1" xfId="0" applyFont="1" applyFill="1" applyBorder="1"/>
    <xf numFmtId="0" fontId="0" fillId="8" borderId="1" xfId="0" applyFill="1" applyBorder="1"/>
    <xf numFmtId="165" fontId="0" fillId="8" borderId="1" xfId="2" applyNumberFormat="1" applyFont="1" applyFill="1" applyBorder="1"/>
    <xf numFmtId="0" fontId="2" fillId="7" borderId="1" xfId="0" applyFont="1" applyFill="1" applyBorder="1"/>
    <xf numFmtId="165" fontId="0" fillId="7" borderId="1" xfId="2" applyNumberFormat="1" applyFont="1" applyFill="1" applyBorder="1"/>
    <xf numFmtId="0" fontId="2" fillId="9" borderId="1" xfId="0" applyFont="1" applyFill="1" applyBorder="1"/>
    <xf numFmtId="165" fontId="0" fillId="9" borderId="1" xfId="2" applyNumberFormat="1" applyFont="1" applyFill="1" applyBorder="1"/>
    <xf numFmtId="2" fontId="0" fillId="0" borderId="1" xfId="0" applyNumberFormat="1" applyBorder="1"/>
    <xf numFmtId="0" fontId="8" fillId="0" borderId="0" xfId="0" applyFont="1"/>
    <xf numFmtId="0" fontId="0" fillId="0" borderId="4" xfId="0" applyBorder="1"/>
    <xf numFmtId="0" fontId="8" fillId="9" borderId="9" xfId="0" applyFont="1" applyFill="1" applyBorder="1" applyAlignment="1">
      <alignment wrapText="1"/>
    </xf>
    <xf numFmtId="0" fontId="3" fillId="9" borderId="9" xfId="0" applyFont="1" applyFill="1" applyBorder="1"/>
    <xf numFmtId="0" fontId="8" fillId="9" borderId="9" xfId="0" applyFont="1" applyFill="1" applyBorder="1"/>
    <xf numFmtId="10" fontId="3" fillId="2" borderId="1" xfId="0" applyNumberFormat="1" applyFont="1" applyFill="1" applyBorder="1"/>
    <xf numFmtId="0" fontId="0" fillId="12" borderId="1" xfId="0" applyFill="1" applyBorder="1" applyProtection="1">
      <protection locked="0"/>
    </xf>
    <xf numFmtId="0" fontId="0" fillId="12" borderId="4" xfId="0" applyFill="1" applyBorder="1" applyProtection="1">
      <protection locked="0"/>
    </xf>
    <xf numFmtId="0" fontId="7" fillId="12" borderId="1" xfId="0" applyFont="1" applyFill="1" applyBorder="1" applyProtection="1">
      <protection locked="0"/>
    </xf>
    <xf numFmtId="0" fontId="7" fillId="12" borderId="4" xfId="0" applyFont="1" applyFill="1" applyBorder="1" applyProtection="1">
      <protection locked="0"/>
    </xf>
    <xf numFmtId="0" fontId="0" fillId="0" borderId="0" xfId="3" applyNumberFormat="1" applyFont="1" applyProtection="1">
      <protection hidden="1"/>
    </xf>
    <xf numFmtId="0" fontId="0" fillId="0" borderId="0" xfId="0" applyProtection="1">
      <protection hidden="1"/>
    </xf>
    <xf numFmtId="10" fontId="0" fillId="0" borderId="0" xfId="0" applyNumberFormat="1" applyProtection="1">
      <protection hidden="1"/>
    </xf>
    <xf numFmtId="0" fontId="2" fillId="0" borderId="1" xfId="0" applyFont="1" applyBorder="1"/>
    <xf numFmtId="0" fontId="2" fillId="11" borderId="1" xfId="0" applyFont="1" applyFill="1" applyBorder="1"/>
    <xf numFmtId="0" fontId="6" fillId="9" borderId="0" xfId="0" applyFont="1" applyFill="1"/>
    <xf numFmtId="0" fontId="15" fillId="15" borderId="10" xfId="0" applyFont="1" applyFill="1" applyBorder="1"/>
    <xf numFmtId="0" fontId="0" fillId="0" borderId="11" xfId="0" applyBorder="1"/>
    <xf numFmtId="0" fontId="0" fillId="0" borderId="12" xfId="0" applyBorder="1"/>
    <xf numFmtId="0" fontId="2" fillId="15" borderId="13" xfId="0" applyFont="1" applyFill="1" applyBorder="1"/>
    <xf numFmtId="0" fontId="0" fillId="0" borderId="15" xfId="0" applyBorder="1"/>
    <xf numFmtId="0" fontId="0" fillId="15" borderId="16" xfId="0" applyFill="1" applyBorder="1"/>
    <xf numFmtId="0" fontId="0" fillId="0" borderId="18" xfId="0" applyBorder="1"/>
    <xf numFmtId="0" fontId="0" fillId="0" borderId="14" xfId="0" applyBorder="1"/>
    <xf numFmtId="0" fontId="0" fillId="0" borderId="19" xfId="0" applyBorder="1"/>
    <xf numFmtId="0" fontId="0" fillId="0" borderId="9" xfId="0" applyBorder="1" applyAlignment="1">
      <alignment wrapText="1"/>
    </xf>
    <xf numFmtId="0" fontId="0" fillId="16" borderId="20" xfId="0" applyFill="1" applyBorder="1"/>
    <xf numFmtId="0" fontId="3" fillId="7" borderId="1" xfId="0" applyFont="1" applyFill="1" applyBorder="1" applyAlignment="1">
      <alignment horizontal="left"/>
    </xf>
    <xf numFmtId="0" fontId="3" fillId="7" borderId="7" xfId="0" applyFont="1" applyFill="1" applyBorder="1" applyAlignment="1">
      <alignment horizontal="left" wrapText="1"/>
    </xf>
    <xf numFmtId="0" fontId="3" fillId="7" borderId="1" xfId="0" applyFont="1" applyFill="1" applyBorder="1" applyAlignment="1">
      <alignment horizontal="left" wrapText="1"/>
    </xf>
    <xf numFmtId="0" fontId="3" fillId="4" borderId="1" xfId="0" applyFont="1" applyFill="1" applyBorder="1"/>
    <xf numFmtId="0" fontId="3" fillId="4" borderId="2" xfId="0" applyFont="1" applyFill="1" applyBorder="1"/>
    <xf numFmtId="0" fontId="3" fillId="4" borderId="3" xfId="0" applyFont="1" applyFill="1" applyBorder="1"/>
    <xf numFmtId="0" fontId="2" fillId="0" borderId="0" xfId="0" applyFont="1" applyAlignment="1">
      <alignment horizontal="center"/>
    </xf>
    <xf numFmtId="0" fontId="6" fillId="8" borderId="6" xfId="0" applyFont="1" applyFill="1" applyBorder="1"/>
    <xf numFmtId="0" fontId="6" fillId="9" borderId="0" xfId="0" applyFont="1" applyFill="1"/>
    <xf numFmtId="0" fontId="3" fillId="2" borderId="6" xfId="0" applyFont="1" applyFill="1" applyBorder="1"/>
    <xf numFmtId="0" fontId="3" fillId="2" borderId="17" xfId="0" applyFont="1" applyFill="1" applyBorder="1"/>
    <xf numFmtId="0" fontId="2" fillId="10" borderId="1" xfId="0" applyFont="1" applyFill="1" applyBorder="1" applyAlignment="1">
      <alignment horizontal="center"/>
    </xf>
    <xf numFmtId="0" fontId="2" fillId="6" borderId="8" xfId="0" applyFont="1" applyFill="1" applyBorder="1" applyAlignment="1">
      <alignment horizontal="center"/>
    </xf>
    <xf numFmtId="0" fontId="2" fillId="6" borderId="6" xfId="0" applyFont="1" applyFill="1" applyBorder="1" applyAlignment="1">
      <alignment horizontal="center"/>
    </xf>
    <xf numFmtId="0" fontId="8" fillId="2" borderId="9" xfId="0" applyFont="1" applyFill="1" applyBorder="1"/>
    <xf numFmtId="0" fontId="0" fillId="2" borderId="21" xfId="0" applyFill="1" applyBorder="1"/>
  </cellXfs>
  <cellStyles count="4">
    <cellStyle name="Normaali" xfId="0" builtinId="0"/>
    <cellStyle name="Pilkku" xfId="2" builtinId="3"/>
    <cellStyle name="Pilkku 2" xfId="1" xr:uid="{B2B7A6D6-A603-4352-88FA-93926CA2DF2C}"/>
    <cellStyle name="Prosenttia" xfId="3" builtinId="5"/>
  </cellStyles>
  <dxfs count="0"/>
  <tableStyles count="0" defaultTableStyle="TableStyleMedium2" defaultPivotStyle="PivotStyleMedium9"/>
  <colors>
    <mruColors>
      <color rgb="FFCCECFF"/>
      <color rgb="FF3399FF"/>
      <color rgb="FF0099FF"/>
      <color rgb="FF339966"/>
      <color rgb="FF99CCFF"/>
      <color rgb="FFEF4A29"/>
      <color rgb="FF66FFFF"/>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Tapahtuman</a:t>
            </a:r>
            <a:r>
              <a:rPr lang="en-US" baseline="0"/>
              <a:t> hiilijalanjälki</a:t>
            </a:r>
          </a:p>
        </c:rich>
      </c:tx>
      <c:overlay val="0"/>
      <c:spPr>
        <a:noFill/>
        <a:ln>
          <a:solidFill>
            <a:schemeClr val="bg1"/>
          </a:solidFill>
        </a:ln>
        <a:effectLst/>
      </c:spPr>
    </c:title>
    <c:autoTitleDeleted val="0"/>
    <c:plotArea>
      <c:layout/>
      <c:doughnutChart>
        <c:varyColors val="1"/>
        <c:ser>
          <c:idx val="1"/>
          <c:order val="1"/>
          <c:tx>
            <c:strRef>
              <c:f>Tulokset!$E$8</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4-B173-42AB-8581-B9DD631CA8E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B173-42AB-8581-B9DD631CA8E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9-B173-42AB-8581-B9DD631CA8E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8-B173-42AB-8581-B9DD631CA8E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6-B173-42AB-8581-B9DD631CA8E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B173-42AB-8581-B9DD631CA8E5}"/>
              </c:ext>
            </c:extLst>
          </c:dPt>
          <c:dLbls>
            <c:dLbl>
              <c:idx val="0"/>
              <c:layout>
                <c:manualLayout>
                  <c:x val="8.6896528130185058E-2"/>
                  <c:y val="-1.47420118899548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173-42AB-8581-B9DD631CA8E5}"/>
                </c:ext>
              </c:extLst>
            </c:dLbl>
            <c:dLbl>
              <c:idx val="1"/>
              <c:layout>
                <c:manualLayout>
                  <c:x val="-6.4137913619898554E-2"/>
                  <c:y val="8.476656836724079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173-42AB-8581-B9DD631CA8E5}"/>
                </c:ext>
              </c:extLst>
            </c:dLbl>
            <c:dLbl>
              <c:idx val="2"/>
              <c:layout>
                <c:manualLayout>
                  <c:x val="-0.10758617768499114"/>
                  <c:y val="1.842751486244368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173-42AB-8581-B9DD631CA8E5}"/>
                </c:ext>
              </c:extLst>
            </c:dLbl>
            <c:dLbl>
              <c:idx val="3"/>
              <c:layout>
                <c:manualLayout>
                  <c:x val="-7.0344808486340352E-2"/>
                  <c:y val="-0.11056508917466208"/>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173-42AB-8581-B9DD631CA8E5}"/>
                </c:ext>
              </c:extLst>
            </c:dLbl>
            <c:dLbl>
              <c:idx val="4"/>
              <c:layout>
                <c:manualLayout>
                  <c:x val="-4.758619397605373E-2"/>
                  <c:y val="-6.265355053230850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173-42AB-8581-B9DD631CA8E5}"/>
                </c:ext>
              </c:extLst>
            </c:dLbl>
            <c:dLbl>
              <c:idx val="5"/>
              <c:layout>
                <c:manualLayout>
                  <c:x val="-1.0344824777402993E-2"/>
                  <c:y val="-9.58230772847071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173-42AB-8581-B9DD631CA8E5}"/>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i-FI"/>
              </a:p>
            </c:txPr>
            <c:showLegendKey val="0"/>
            <c:showVal val="0"/>
            <c:showCatName val="0"/>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(Tulokset!$C$9:$C$10,Tulokset!$C$11:$C$14)</c:f>
              <c:strCache>
                <c:ptCount val="6"/>
                <c:pt idx="0">
                  <c:v>Energiankulutus</c:v>
                </c:pt>
                <c:pt idx="1">
                  <c:v>Polttoainekulutus</c:v>
                </c:pt>
                <c:pt idx="2">
                  <c:v>Henkilökunnan liikenne</c:v>
                </c:pt>
                <c:pt idx="3">
                  <c:v>Kävijöiden liikenne</c:v>
                </c:pt>
                <c:pt idx="4">
                  <c:v>Jätehuolto</c:v>
                </c:pt>
                <c:pt idx="5">
                  <c:v>Ruoka ja juoma</c:v>
                </c:pt>
              </c:strCache>
            </c:strRef>
          </c:cat>
          <c:val>
            <c:numRef>
              <c:f>(Tulokset!$E$9:$E$10,Tulokset!$E$11:$E$14)</c:f>
              <c:numCache>
                <c:formatCode>_-* #\ ##0_-;\-* #\ ##0_-;_-*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173-42AB-8581-B9DD631CA8E5}"/>
            </c:ext>
          </c:extLst>
        </c:ser>
        <c:dLbls>
          <c:showLegendKey val="0"/>
          <c:showVal val="0"/>
          <c:showCatName val="0"/>
          <c:showSerName val="0"/>
          <c:showPercent val="0"/>
          <c:showBubbleSize val="0"/>
          <c:showLeaderLines val="0"/>
        </c:dLbls>
        <c:firstSliceAng val="0"/>
        <c:holeSize val="75"/>
        <c:extLst>
          <c:ext xmlns:c15="http://schemas.microsoft.com/office/drawing/2012/chart" uri="{02D57815-91ED-43cb-92C2-25804820EDAC}">
            <c15:filteredPieSeries>
              <c15:ser>
                <c:idx val="0"/>
                <c:order val="0"/>
                <c:tx>
                  <c:strRef>
                    <c:extLst>
                      <c:ext uri="{02D57815-91ED-43cb-92C2-25804820EDAC}">
                        <c15:formulaRef>
                          <c15:sqref>Tulokset!$D$8</c15:sqref>
                        </c15:formulaRef>
                      </c:ext>
                    </c:extLst>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DD29-476F-8F7B-A5A8CA5128D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DD29-476F-8F7B-A5A8CA5128D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1-DD29-476F-8F7B-A5A8CA5128D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3-DD29-476F-8F7B-A5A8CA5128D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5-DD29-476F-8F7B-A5A8CA5128D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7-DD29-476F-8F7B-A5A8CA5128DE}"/>
                    </c:ext>
                  </c:extLst>
                </c:dPt>
                <c:cat>
                  <c:strRef>
                    <c:extLst>
                      <c:ext uri="{02D57815-91ED-43cb-92C2-25804820EDAC}">
                        <c15:formulaRef>
                          <c15:sqref>(Tulokset!$C$9:$C$10,Tulokset!$C$11:$C$14)</c15:sqref>
                        </c15:formulaRef>
                      </c:ext>
                    </c:extLst>
                    <c:strCache>
                      <c:ptCount val="6"/>
                      <c:pt idx="0">
                        <c:v>Energiankulutus</c:v>
                      </c:pt>
                      <c:pt idx="1">
                        <c:v>Polttoainekulutus</c:v>
                      </c:pt>
                      <c:pt idx="2">
                        <c:v>Henkilökunnan liikenne</c:v>
                      </c:pt>
                      <c:pt idx="3">
                        <c:v>Kävijöiden liikenne</c:v>
                      </c:pt>
                      <c:pt idx="4">
                        <c:v>Jätehuolto</c:v>
                      </c:pt>
                      <c:pt idx="5">
                        <c:v>Ruoka ja juoma</c:v>
                      </c:pt>
                    </c:strCache>
                  </c:strRef>
                </c:cat>
                <c:val>
                  <c:numRef>
                    <c:extLst>
                      <c:ext uri="{02D57815-91ED-43cb-92C2-25804820EDAC}">
                        <c15:formulaRef>
                          <c15:sqref>(Tulokset!$D$9:$D$10,Tulokset!$D$11:$D$14)</c15:sqref>
                        </c15:formulaRef>
                      </c:ext>
                    </c:extLst>
                    <c:numCache>
                      <c:formatCode>General</c:formatCode>
                      <c:ptCount val="6"/>
                    </c:numCache>
                  </c:numRef>
                </c:val>
                <c:extLst>
                  <c:ext xmlns:c16="http://schemas.microsoft.com/office/drawing/2014/chart" uri="{C3380CC4-5D6E-409C-BE32-E72D297353CC}">
                    <c16:uniqueId val="{00000000-B173-42AB-8581-B9DD631CA8E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Tulokset!$F$8</c15:sqref>
                        </c15:formulaRef>
                      </c:ext>
                    </c:extLst>
                    <c:strCache>
                      <c:ptCount val="1"/>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DD29-476F-8F7B-A5A8CA5128DE}"/>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DD29-476F-8F7B-A5A8CA5128DE}"/>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D-DD29-476F-8F7B-A5A8CA5128DE}"/>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F-DD29-476F-8F7B-A5A8CA5128DE}"/>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1-DD29-476F-8F7B-A5A8CA5128DE}"/>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3-DD29-476F-8F7B-A5A8CA5128DE}"/>
                    </c:ext>
                  </c:extLst>
                </c:dPt>
                <c:cat>
                  <c:strRef>
                    <c:extLst xmlns:c15="http://schemas.microsoft.com/office/drawing/2012/chart">
                      <c:ext xmlns:c15="http://schemas.microsoft.com/office/drawing/2012/chart" uri="{02D57815-91ED-43cb-92C2-25804820EDAC}">
                        <c15:formulaRef>
                          <c15:sqref>(Tulokset!$C$9:$C$10,Tulokset!$C$11:$C$14)</c15:sqref>
                        </c15:formulaRef>
                      </c:ext>
                    </c:extLst>
                    <c:strCache>
                      <c:ptCount val="6"/>
                      <c:pt idx="0">
                        <c:v>Energiankulutus</c:v>
                      </c:pt>
                      <c:pt idx="1">
                        <c:v>Polttoainekulutus</c:v>
                      </c:pt>
                      <c:pt idx="2">
                        <c:v>Henkilökunnan liikenne</c:v>
                      </c:pt>
                      <c:pt idx="3">
                        <c:v>Kävijöiden liikenne</c:v>
                      </c:pt>
                      <c:pt idx="4">
                        <c:v>Jätehuolto</c:v>
                      </c:pt>
                      <c:pt idx="5">
                        <c:v>Ruoka ja juoma</c:v>
                      </c:pt>
                    </c:strCache>
                  </c:strRef>
                </c:cat>
                <c:val>
                  <c:numRef>
                    <c:extLst xmlns:c15="http://schemas.microsoft.com/office/drawing/2012/chart">
                      <c:ext xmlns:c15="http://schemas.microsoft.com/office/drawing/2012/chart" uri="{02D57815-91ED-43cb-92C2-25804820EDAC}">
                        <c15:formulaRef>
                          <c15:sqref>(Tulokset!$F$9:$F$10,Tulokset!$F$11:$F$14)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B173-42AB-8581-B9DD631CA8E5}"/>
                  </c:ext>
                </c:extLst>
              </c15:ser>
            </c15:filteredPieSeries>
          </c:ext>
        </c:extLst>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b="1"/>
              <a:t>Tapahtumassa kerätyt</a:t>
            </a:r>
            <a:r>
              <a:rPr lang="fi-FI" b="1" baseline="0"/>
              <a:t> jätejakeet</a:t>
            </a:r>
            <a:endParaRPr lang="fi-FI"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C6E-473E-A8CF-2982D5D9F35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C6E-473E-A8CF-2982D5D9F35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C6E-473E-A8CF-2982D5D9F35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C6E-473E-A8CF-2982D5D9F35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C6E-473E-A8CF-2982D5D9F35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C6E-473E-A8CF-2982D5D9F35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C6E-473E-A8CF-2982D5D9F35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C6E-473E-A8CF-2982D5D9F359}"/>
              </c:ext>
            </c:extLst>
          </c:dPt>
          <c:cat>
            <c:strRef>
              <c:f>Jätehuolto!$C$11:$C$18</c:f>
              <c:strCache>
                <c:ptCount val="8"/>
                <c:pt idx="0">
                  <c:v>Biojäte</c:v>
                </c:pt>
                <c:pt idx="1">
                  <c:v>Energiajäte</c:v>
                </c:pt>
                <c:pt idx="2">
                  <c:v>Kartonki ja pahvi</c:v>
                </c:pt>
                <c:pt idx="3">
                  <c:v>Lasi</c:v>
                </c:pt>
                <c:pt idx="4">
                  <c:v>Metalli</c:v>
                </c:pt>
                <c:pt idx="5">
                  <c:v>Muovi</c:v>
                </c:pt>
                <c:pt idx="6">
                  <c:v>Paperi</c:v>
                </c:pt>
                <c:pt idx="7">
                  <c:v>Sekajäte</c:v>
                </c:pt>
              </c:strCache>
            </c:strRef>
          </c:cat>
          <c:val>
            <c:numRef>
              <c:f>Jätehuolto!$D$11:$D$18</c:f>
              <c:numCache>
                <c:formatCode>General</c:formatCode>
                <c:ptCount val="8"/>
              </c:numCache>
            </c:numRef>
          </c:val>
          <c:extLst>
            <c:ext xmlns:c16="http://schemas.microsoft.com/office/drawing/2014/chart" uri="{C3380CC4-5D6E-409C-BE32-E72D297353CC}">
              <c16:uniqueId val="{00000010-BC6E-473E-A8CF-2982D5D9F359}"/>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ayout>
        <c:manualLayout>
          <c:xMode val="edge"/>
          <c:yMode val="edge"/>
          <c:x val="0.1218635537690656"/>
          <c:y val="0.83241955653681299"/>
          <c:w val="0.79543373162270803"/>
          <c:h val="0.1412934774171848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20000"/>
        <a:lumOff val="80000"/>
      </a:schemeClr>
    </a:solidFill>
    <a:ln w="9525" cap="flat" cmpd="sng" algn="ctr">
      <a:solidFill>
        <a:schemeClr val="accent6"/>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2105061424"/>
        <c:axId val="2105061840"/>
      </c:barChart>
      <c:catAx>
        <c:axId val="21050614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105061840"/>
        <c:crosses val="autoZero"/>
        <c:auto val="1"/>
        <c:lblAlgn val="ctr"/>
        <c:lblOffset val="100"/>
        <c:noMultiLvlLbl val="0"/>
      </c:catAx>
      <c:valAx>
        <c:axId val="2105061840"/>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105061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8.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E908873-9262-4F7D-8E5E-B23C845BE169}">
  <sheetPr/>
  <sheetViews>
    <sheetView zoomScale="78" workbookViewId="0" zoomToFit="1"/>
  </sheetViews>
  <pageMargins left="0.7" right="0.7" top="0.75" bottom="0.75" header="0.3" footer="0.3"/>
  <drawing r:id="rId1"/>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50800</xdr:rowOff>
    </xdr:from>
    <xdr:to>
      <xdr:col>11</xdr:col>
      <xdr:colOff>590550</xdr:colOff>
      <xdr:row>19</xdr:row>
      <xdr:rowOff>82550</xdr:rowOff>
    </xdr:to>
    <xdr:sp macro="" textlink="">
      <xdr:nvSpPr>
        <xdr:cNvPr id="2" name="Tekstiruutu 1">
          <a:extLst>
            <a:ext uri="{FF2B5EF4-FFF2-40B4-BE49-F238E27FC236}">
              <a16:creationId xmlns:a16="http://schemas.microsoft.com/office/drawing/2014/main" id="{A53E7C12-128D-4F91-B2AA-10FC4801B51E}"/>
            </a:ext>
          </a:extLst>
        </xdr:cNvPr>
        <xdr:cNvSpPr txBox="1"/>
      </xdr:nvSpPr>
      <xdr:spPr>
        <a:xfrm>
          <a:off x="1219200" y="419100"/>
          <a:ext cx="6076950" cy="3162300"/>
        </a:xfrm>
        <a:prstGeom prst="rect">
          <a:avLst/>
        </a:prstGeom>
        <a:solidFill>
          <a:schemeClr val="lt1"/>
        </a:solidFill>
        <a:ln w="2857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solidFill>
              <a:schemeClr val="accent6">
                <a:lumMod val="50000"/>
              </a:schemeClr>
            </a:solidFill>
          </a:endParaRPr>
        </a:p>
        <a:p>
          <a:pPr algn="ctr"/>
          <a:r>
            <a:rPr lang="fi-FI" sz="1600" b="1">
              <a:solidFill>
                <a:schemeClr val="accent6">
                  <a:lumMod val="50000"/>
                </a:schemeClr>
              </a:solidFill>
            </a:rPr>
            <a:t>Tapahtumien hiilijalanjälkilaskuri</a:t>
          </a:r>
        </a:p>
        <a:p>
          <a:pPr algn="l"/>
          <a:endParaRPr lang="fi-FI" sz="1200" b="0"/>
        </a:p>
        <a:p>
          <a:pPr algn="l"/>
          <a:r>
            <a:rPr lang="fi-FI" sz="1200" b="0"/>
            <a:t>Tämä</a:t>
          </a:r>
          <a:r>
            <a:rPr lang="fi-FI" sz="1200" b="0" baseline="0"/>
            <a:t> laskuri on tarkoitettu Lahden seudulla järjestettävien tapahtumien hiilijalanjäljen laskemiseen. Laskurin avulla pyritään saamaan suuntaa antavaa tietoa tapahtuman suurimmista päästölähteistä ja tämän tiedon pohjalta tapahtumien järjestäjät voivat alkaa suunnittelemaan tarvittavia toimenpiteitä omien tapahtumiensa hiilijalanjäljen pienentämiseksi. </a:t>
          </a:r>
          <a:r>
            <a:rPr lang="fi-FI" sz="1200" baseline="0"/>
            <a:t>Laskurissa on pyritty huomioimaan yleisimmät suuret päästölähteet joita tapahtumissa on. </a:t>
          </a:r>
          <a:endParaRPr lang="fi-FI" sz="1100" baseline="0"/>
        </a:p>
        <a:p>
          <a:endParaRPr lang="fi-FI" sz="1100" baseline="0"/>
        </a:p>
        <a:p>
          <a:r>
            <a:rPr lang="fi-FI" sz="1200" baseline="0"/>
            <a:t>Laskuri toimii niin, että jokaiselle välilehdelle täytetään vain omat tiedot esim. sähkön tai polttoaineen kulutus. Loput laskuri laskee automaattisesti. Tulokset välilehdelle laskurin käyttäjän ei tarvitse täyttää mitään, vaan se täyttyy automaattisesti kun muut välilehdet täytetään. Jokaisella välilehdellä on myös ohjeet täyttämiseen, joten luethan ne huolellisesti.</a:t>
          </a:r>
        </a:p>
        <a:p>
          <a:endParaRPr lang="fi-FI"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6350</xdr:colOff>
      <xdr:row>1</xdr:row>
      <xdr:rowOff>19050</xdr:rowOff>
    </xdr:from>
    <xdr:to>
      <xdr:col>6</xdr:col>
      <xdr:colOff>158750</xdr:colOff>
      <xdr:row>4</xdr:row>
      <xdr:rowOff>165100</xdr:rowOff>
    </xdr:to>
    <xdr:sp macro="" textlink="">
      <xdr:nvSpPr>
        <xdr:cNvPr id="3" name="Tekstiruutu 2">
          <a:extLst>
            <a:ext uri="{FF2B5EF4-FFF2-40B4-BE49-F238E27FC236}">
              <a16:creationId xmlns:a16="http://schemas.microsoft.com/office/drawing/2014/main" id="{3598E56B-9452-4DEE-9539-08A140202012}"/>
            </a:ext>
          </a:extLst>
        </xdr:cNvPr>
        <xdr:cNvSpPr txBox="1"/>
      </xdr:nvSpPr>
      <xdr:spPr>
        <a:xfrm>
          <a:off x="1225550" y="203200"/>
          <a:ext cx="4762500" cy="69850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i-FI" sz="1100"/>
            <a:t>Laskurin</a:t>
          </a:r>
          <a:r>
            <a:rPr lang="fi-FI" sz="1100" baseline="0"/>
            <a:t> käyttäjän ei tarvitse täyttää tälle välilehdelle mitään. Tiedot täyttyvät automaattisesti sitä mukaa, kun niitä täytetään omille välilehdille.</a:t>
          </a:r>
        </a:p>
        <a:p>
          <a:endParaRPr lang="fi-FI" sz="1100" baseline="0"/>
        </a:p>
      </xdr:txBody>
    </xdr:sp>
    <xdr:clientData/>
  </xdr:twoCellAnchor>
  <xdr:twoCellAnchor>
    <xdr:from>
      <xdr:col>7</xdr:col>
      <xdr:colOff>578553</xdr:colOff>
      <xdr:row>3</xdr:row>
      <xdr:rowOff>138289</xdr:rowOff>
    </xdr:from>
    <xdr:to>
      <xdr:col>14</xdr:col>
      <xdr:colOff>70555</xdr:colOff>
      <xdr:row>17</xdr:row>
      <xdr:rowOff>98778</xdr:rowOff>
    </xdr:to>
    <xdr:graphicFrame macro="">
      <xdr:nvGraphicFramePr>
        <xdr:cNvPr id="5" name="Kaavio 4">
          <a:extLst>
            <a:ext uri="{FF2B5EF4-FFF2-40B4-BE49-F238E27FC236}">
              <a16:creationId xmlns:a16="http://schemas.microsoft.com/office/drawing/2014/main" id="{63E5A950-9DBF-4107-8063-89050FA006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86781</xdr:colOff>
      <xdr:row>10</xdr:row>
      <xdr:rowOff>169335</xdr:rowOff>
    </xdr:from>
    <xdr:to>
      <xdr:col>17</xdr:col>
      <xdr:colOff>232832</xdr:colOff>
      <xdr:row>11</xdr:row>
      <xdr:rowOff>577851</xdr:rowOff>
    </xdr:to>
    <xdr:sp macro="" textlink="">
      <xdr:nvSpPr>
        <xdr:cNvPr id="2" name="Tekstiruutu 1">
          <a:extLst>
            <a:ext uri="{FF2B5EF4-FFF2-40B4-BE49-F238E27FC236}">
              <a16:creationId xmlns:a16="http://schemas.microsoft.com/office/drawing/2014/main" id="{F67F063C-A8AF-40A7-8EDD-308E390560DD}"/>
            </a:ext>
          </a:extLst>
        </xdr:cNvPr>
        <xdr:cNvSpPr txBox="1"/>
      </xdr:nvSpPr>
      <xdr:spPr>
        <a:xfrm>
          <a:off x="8246531" y="2465918"/>
          <a:ext cx="5670551" cy="927100"/>
        </a:xfrm>
        <a:prstGeom prst="rect">
          <a:avLst/>
        </a:prstGeom>
        <a:solidFill>
          <a:schemeClr val="lt1"/>
        </a:solidFill>
        <a:ln w="19050" cmpd="sng">
          <a:solidFill>
            <a:srgbClr val="3399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i-FI" sz="1200"/>
            <a:t>Laskuriin</a:t>
          </a:r>
          <a:r>
            <a:rPr lang="fi-FI" sz="1200" baseline="0"/>
            <a:t> täytetään sähkön kokonaiskulutus oikean sähkötyypin kohdalle. Laskuri laskee päästöt automaattisesti kun kokonaiskulutus on täytetty taulukkoon. </a:t>
          </a:r>
          <a:endParaRPr lang="fi-FI" sz="1200"/>
        </a:p>
      </xdr:txBody>
    </xdr:sp>
    <xdr:clientData/>
  </xdr:twoCellAnchor>
  <xdr:twoCellAnchor>
    <xdr:from>
      <xdr:col>8</xdr:col>
      <xdr:colOff>52211</xdr:colOff>
      <xdr:row>9</xdr:row>
      <xdr:rowOff>70557</xdr:rowOff>
    </xdr:from>
    <xdr:to>
      <xdr:col>17</xdr:col>
      <xdr:colOff>148167</xdr:colOff>
      <xdr:row>9</xdr:row>
      <xdr:rowOff>476251</xdr:rowOff>
    </xdr:to>
    <xdr:sp macro="" textlink="">
      <xdr:nvSpPr>
        <xdr:cNvPr id="3" name="Tekstiruutu 2">
          <a:extLst>
            <a:ext uri="{FF2B5EF4-FFF2-40B4-BE49-F238E27FC236}">
              <a16:creationId xmlns:a16="http://schemas.microsoft.com/office/drawing/2014/main" id="{35DF4044-E842-4ABD-B8B8-2CF23BF7841F}"/>
            </a:ext>
          </a:extLst>
        </xdr:cNvPr>
        <xdr:cNvSpPr txBox="1"/>
      </xdr:nvSpPr>
      <xdr:spPr>
        <a:xfrm>
          <a:off x="8211961" y="1859140"/>
          <a:ext cx="5620456" cy="405694"/>
        </a:xfrm>
        <a:prstGeom prst="rect">
          <a:avLst/>
        </a:prstGeom>
        <a:solidFill>
          <a:schemeClr val="lt1"/>
        </a:solidFill>
        <a:ln w="19050" cmpd="sng">
          <a:solidFill>
            <a:srgbClr val="3399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200"/>
            <a:t>Täytä oma sähkön kokonaiskulutuksesi </a:t>
          </a:r>
          <a:r>
            <a:rPr lang="fi-FI" sz="1200" b="1"/>
            <a:t>keltaiseen soluun </a:t>
          </a:r>
          <a:r>
            <a:rPr lang="fi-FI" sz="1200"/>
            <a:t>oikean sähkötyypin kohdalle.</a:t>
          </a:r>
        </a:p>
      </xdr:txBody>
    </xdr:sp>
    <xdr:clientData/>
  </xdr:twoCellAnchor>
  <xdr:twoCellAnchor>
    <xdr:from>
      <xdr:col>8</xdr:col>
      <xdr:colOff>86783</xdr:colOff>
      <xdr:row>17</xdr:row>
      <xdr:rowOff>192616</xdr:rowOff>
    </xdr:from>
    <xdr:to>
      <xdr:col>17</xdr:col>
      <xdr:colOff>296333</xdr:colOff>
      <xdr:row>20</xdr:row>
      <xdr:rowOff>719665</xdr:rowOff>
    </xdr:to>
    <xdr:sp macro="" textlink="">
      <xdr:nvSpPr>
        <xdr:cNvPr id="4" name="Tekstiruutu 3">
          <a:extLst>
            <a:ext uri="{FF2B5EF4-FFF2-40B4-BE49-F238E27FC236}">
              <a16:creationId xmlns:a16="http://schemas.microsoft.com/office/drawing/2014/main" id="{56FE6D69-A39E-4C3C-AD9C-1A681206EA16}"/>
            </a:ext>
          </a:extLst>
        </xdr:cNvPr>
        <xdr:cNvSpPr txBox="1"/>
      </xdr:nvSpPr>
      <xdr:spPr>
        <a:xfrm>
          <a:off x="8246533" y="5378449"/>
          <a:ext cx="5734050" cy="1130299"/>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i-FI" sz="1100"/>
            <a:t>Tämä</a:t>
          </a:r>
          <a:r>
            <a:rPr lang="fi-FI" sz="1100" baseline="0"/>
            <a:t> välilehti täytetään jos kyseessä on tapahtuma, jossa </a:t>
          </a:r>
          <a:r>
            <a:rPr lang="fi-FI" sz="1100" b="1" baseline="0"/>
            <a:t>energialähteenä käytetään generaattoria tai aggrigaattia</a:t>
          </a:r>
          <a:r>
            <a:rPr lang="fi-FI" sz="1100" baseline="0"/>
            <a:t>. Tälle välilehdelle ei tarvitse täyttää muuta polttoainekulutusta esim. ajoneuvojen kulutusta.</a:t>
          </a:r>
        </a:p>
        <a:p>
          <a:pPr algn="l"/>
          <a:endParaRPr lang="fi-FI" sz="1100"/>
        </a:p>
        <a:p>
          <a:pPr algn="l"/>
          <a:r>
            <a:rPr lang="fi-FI" sz="1100"/>
            <a:t>Laskurin käyttäjä täyttää taulukkoon polttoaineen kokonaismäärän</a:t>
          </a:r>
          <a:r>
            <a:rPr lang="fi-FI" sz="1100" baseline="0"/>
            <a:t> (l). Laskuri laskee päästöt automaattisesti.</a:t>
          </a:r>
          <a:endParaRPr lang="fi-FI" sz="1100"/>
        </a:p>
      </xdr:txBody>
    </xdr:sp>
    <xdr:clientData/>
  </xdr:twoCellAnchor>
  <xdr:twoCellAnchor>
    <xdr:from>
      <xdr:col>8</xdr:col>
      <xdr:colOff>84667</xdr:colOff>
      <xdr:row>16</xdr:row>
      <xdr:rowOff>133350</xdr:rowOff>
    </xdr:from>
    <xdr:to>
      <xdr:col>17</xdr:col>
      <xdr:colOff>74083</xdr:colOff>
      <xdr:row>16</xdr:row>
      <xdr:rowOff>486833</xdr:rowOff>
    </xdr:to>
    <xdr:sp macro="" textlink="">
      <xdr:nvSpPr>
        <xdr:cNvPr id="5" name="Tekstiruutu 4">
          <a:extLst>
            <a:ext uri="{FF2B5EF4-FFF2-40B4-BE49-F238E27FC236}">
              <a16:creationId xmlns:a16="http://schemas.microsoft.com/office/drawing/2014/main" id="{07B43CDE-446D-4C23-9371-14F7549EB751}"/>
            </a:ext>
          </a:extLst>
        </xdr:cNvPr>
        <xdr:cNvSpPr txBox="1"/>
      </xdr:nvSpPr>
      <xdr:spPr>
        <a:xfrm>
          <a:off x="8244417" y="4821767"/>
          <a:ext cx="5513916" cy="353483"/>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200"/>
            <a:t>Täytä oma</a:t>
          </a:r>
          <a:r>
            <a:rPr lang="fi-FI" sz="1200" baseline="0"/>
            <a:t> polttoainekulutuksesi oikean polttoainetyypin kohdalle </a:t>
          </a:r>
          <a:r>
            <a:rPr lang="fi-FI" sz="1200" b="1" baseline="0"/>
            <a:t>keltaiseen soluun.</a:t>
          </a:r>
          <a:endParaRPr lang="fi-FI" sz="1200" b="1"/>
        </a:p>
      </xdr:txBody>
    </xdr:sp>
    <xdr:clientData/>
  </xdr:twoCellAnchor>
  <xdr:twoCellAnchor>
    <xdr:from>
      <xdr:col>3</xdr:col>
      <xdr:colOff>0</xdr:colOff>
      <xdr:row>6</xdr:row>
      <xdr:rowOff>52918</xdr:rowOff>
    </xdr:from>
    <xdr:to>
      <xdr:col>4</xdr:col>
      <xdr:colOff>1280583</xdr:colOff>
      <xdr:row>7</xdr:row>
      <xdr:rowOff>179918</xdr:rowOff>
    </xdr:to>
    <xdr:sp macro="" textlink="">
      <xdr:nvSpPr>
        <xdr:cNvPr id="6" name="Tekstiruutu 5">
          <a:extLst>
            <a:ext uri="{FF2B5EF4-FFF2-40B4-BE49-F238E27FC236}">
              <a16:creationId xmlns:a16="http://schemas.microsoft.com/office/drawing/2014/main" id="{62A03680-0A63-7F21-D449-C9C8B6E64C43}"/>
            </a:ext>
          </a:extLst>
        </xdr:cNvPr>
        <xdr:cNvSpPr txBox="1"/>
      </xdr:nvSpPr>
      <xdr:spPr>
        <a:xfrm>
          <a:off x="1778000" y="1195918"/>
          <a:ext cx="2455333" cy="3175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800" kern="1200"/>
            <a:t>Sähkön kokonaiskulutus</a:t>
          </a:r>
        </a:p>
      </xdr:txBody>
    </xdr:sp>
    <xdr:clientData/>
  </xdr:twoCellAnchor>
  <xdr:twoCellAnchor>
    <xdr:from>
      <xdr:col>3</xdr:col>
      <xdr:colOff>10584</xdr:colOff>
      <xdr:row>14</xdr:row>
      <xdr:rowOff>158750</xdr:rowOff>
    </xdr:from>
    <xdr:to>
      <xdr:col>7</xdr:col>
      <xdr:colOff>529167</xdr:colOff>
      <xdr:row>15</xdr:row>
      <xdr:rowOff>179917</xdr:rowOff>
    </xdr:to>
    <xdr:sp macro="" textlink="">
      <xdr:nvSpPr>
        <xdr:cNvPr id="7" name="Tekstiruutu 6">
          <a:extLst>
            <a:ext uri="{FF2B5EF4-FFF2-40B4-BE49-F238E27FC236}">
              <a16:creationId xmlns:a16="http://schemas.microsoft.com/office/drawing/2014/main" id="{0662CFA3-A43B-E548-51A6-AB4E41F3D159}"/>
            </a:ext>
          </a:extLst>
        </xdr:cNvPr>
        <xdr:cNvSpPr txBox="1"/>
      </xdr:nvSpPr>
      <xdr:spPr>
        <a:xfrm>
          <a:off x="1788584" y="4286250"/>
          <a:ext cx="5873750" cy="391584"/>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800" kern="1200"/>
            <a:t>Aggregaattien ja generaattorien</a:t>
          </a:r>
          <a:r>
            <a:rPr lang="fi-FI" sz="1800" kern="1200" baseline="0"/>
            <a:t> polttoaineen kulutus</a:t>
          </a:r>
          <a:endParaRPr lang="fi-FI" sz="18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62442</xdr:colOff>
      <xdr:row>15</xdr:row>
      <xdr:rowOff>227541</xdr:rowOff>
    </xdr:from>
    <xdr:to>
      <xdr:col>9</xdr:col>
      <xdr:colOff>1603375</xdr:colOff>
      <xdr:row>16</xdr:row>
      <xdr:rowOff>492124</xdr:rowOff>
    </xdr:to>
    <xdr:sp macro="" textlink="">
      <xdr:nvSpPr>
        <xdr:cNvPr id="2" name="Tekstiruutu 1">
          <a:extLst>
            <a:ext uri="{FF2B5EF4-FFF2-40B4-BE49-F238E27FC236}">
              <a16:creationId xmlns:a16="http://schemas.microsoft.com/office/drawing/2014/main" id="{D0B6DC78-ECE0-4C67-AD68-FA585E2A75C6}"/>
            </a:ext>
          </a:extLst>
        </xdr:cNvPr>
        <xdr:cNvSpPr txBox="1"/>
      </xdr:nvSpPr>
      <xdr:spPr>
        <a:xfrm>
          <a:off x="8444442" y="4386791"/>
          <a:ext cx="5287433" cy="645583"/>
        </a:xfrm>
        <a:prstGeom prst="rect">
          <a:avLst/>
        </a:prstGeom>
        <a:solidFill>
          <a:schemeClr val="lt1"/>
        </a:solidFill>
        <a:ln w="25400" cmpd="sng">
          <a:solidFill>
            <a:schemeClr val="accent1">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Henkilökilometrin täyttö: </a:t>
          </a:r>
          <a:r>
            <a:rPr lang="fi-FI" sz="1100"/>
            <a:t>Jos kaksi henkilöä kulkee viisi kilometriä, muodostuu kymmenen henkilökilometriä. Liikennesuorite kertaa keskimääräinen matkustajaluku . https://www.stat.fi/meta/kas/henkilo_km.html</a:t>
          </a:r>
        </a:p>
      </xdr:txBody>
    </xdr:sp>
    <xdr:clientData/>
  </xdr:twoCellAnchor>
  <xdr:twoCellAnchor>
    <xdr:from>
      <xdr:col>7</xdr:col>
      <xdr:colOff>41275</xdr:colOff>
      <xdr:row>17</xdr:row>
      <xdr:rowOff>336550</xdr:rowOff>
    </xdr:from>
    <xdr:to>
      <xdr:col>9</xdr:col>
      <xdr:colOff>1427691</xdr:colOff>
      <xdr:row>19</xdr:row>
      <xdr:rowOff>260350</xdr:rowOff>
    </xdr:to>
    <xdr:sp macro="" textlink="">
      <xdr:nvSpPr>
        <xdr:cNvPr id="3" name="Tekstiruutu 2">
          <a:extLst>
            <a:ext uri="{FF2B5EF4-FFF2-40B4-BE49-F238E27FC236}">
              <a16:creationId xmlns:a16="http://schemas.microsoft.com/office/drawing/2014/main" id="{53E0EDAA-3354-44C6-92A5-0E9E0593D529}"/>
            </a:ext>
          </a:extLst>
        </xdr:cNvPr>
        <xdr:cNvSpPr txBox="1"/>
      </xdr:nvSpPr>
      <xdr:spPr>
        <a:xfrm>
          <a:off x="8423275" y="5416550"/>
          <a:ext cx="5132916" cy="717550"/>
        </a:xfrm>
        <a:prstGeom prst="rect">
          <a:avLst/>
        </a:prstGeom>
        <a:solidFill>
          <a:schemeClr val="lt1"/>
        </a:solidFill>
        <a:ln w="19050" cmpd="sng">
          <a:solidFill>
            <a:srgbClr val="3399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Liikenne</a:t>
          </a:r>
          <a:r>
            <a:rPr lang="fi-FI" sz="1100" baseline="0"/>
            <a:t> välilehdelle täytetään tapahtuman henkilökunnan työmatkaliikkumiseen ja tapahtuman kävijöiden liikkumiseen liittyvät tiedot. </a:t>
          </a:r>
          <a:r>
            <a:rPr lang="fi-FI" sz="1100" b="1" baseline="0"/>
            <a:t>Täytä tiedot keltaisiin laatikoihin</a:t>
          </a:r>
          <a:r>
            <a:rPr lang="fi-FI" sz="1100" baseline="0"/>
            <a:t>. Liikkumistavasta riippuen tiedot täytetään joko kilometreinä tai henkilökilometreinä. Henkilökilometrin täyttöön löydät ohjeet alapuolella olevien taulukoiden välistä.</a:t>
          </a:r>
          <a:endParaRPr lang="fi-FI" sz="1100"/>
        </a:p>
      </xdr:txBody>
    </xdr:sp>
    <xdr:clientData/>
  </xdr:twoCellAnchor>
  <xdr:twoCellAnchor>
    <xdr:from>
      <xdr:col>7</xdr:col>
      <xdr:colOff>50801</xdr:colOff>
      <xdr:row>10</xdr:row>
      <xdr:rowOff>47980</xdr:rowOff>
    </xdr:from>
    <xdr:to>
      <xdr:col>9</xdr:col>
      <xdr:colOff>1397001</xdr:colOff>
      <xdr:row>11</xdr:row>
      <xdr:rowOff>222250</xdr:rowOff>
    </xdr:to>
    <xdr:sp macro="" textlink="">
      <xdr:nvSpPr>
        <xdr:cNvPr id="4" name="Tekstiruutu 3">
          <a:extLst>
            <a:ext uri="{FF2B5EF4-FFF2-40B4-BE49-F238E27FC236}">
              <a16:creationId xmlns:a16="http://schemas.microsoft.com/office/drawing/2014/main" id="{9C94A370-A6BC-48A8-A44B-8431C21DF188}"/>
            </a:ext>
          </a:extLst>
        </xdr:cNvPr>
        <xdr:cNvSpPr txBox="1"/>
      </xdr:nvSpPr>
      <xdr:spPr>
        <a:xfrm>
          <a:off x="8432801" y="2556230"/>
          <a:ext cx="5092700" cy="444145"/>
        </a:xfrm>
        <a:prstGeom prst="rect">
          <a:avLst/>
        </a:prstGeom>
        <a:solidFill>
          <a:schemeClr val="lt1"/>
        </a:solidFill>
        <a:ln w="19050" cmpd="sng">
          <a:solidFill>
            <a:srgbClr val="3399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Täytä tiedot</a:t>
          </a:r>
          <a:r>
            <a:rPr lang="fi-FI" sz="1100" baseline="0"/>
            <a:t> niin tarkasti kuin mahdollista. Laskurissa on yleiskertoimia henkilöautoille ja lentoliikenteelle, joita voi käyttää tarkemman tiedon puutteessa.</a:t>
          </a:r>
          <a:endParaRPr lang="fi-FI" sz="1100"/>
        </a:p>
      </xdr:txBody>
    </xdr:sp>
    <xdr:clientData/>
  </xdr:twoCellAnchor>
  <xdr:twoCellAnchor>
    <xdr:from>
      <xdr:col>7</xdr:col>
      <xdr:colOff>50800</xdr:colOff>
      <xdr:row>12</xdr:row>
      <xdr:rowOff>257175</xdr:rowOff>
    </xdr:from>
    <xdr:to>
      <xdr:col>9</xdr:col>
      <xdr:colOff>984250</xdr:colOff>
      <xdr:row>13</xdr:row>
      <xdr:rowOff>428625</xdr:rowOff>
    </xdr:to>
    <xdr:sp macro="" textlink="">
      <xdr:nvSpPr>
        <xdr:cNvPr id="5" name="Tekstiruutu 4">
          <a:extLst>
            <a:ext uri="{FF2B5EF4-FFF2-40B4-BE49-F238E27FC236}">
              <a16:creationId xmlns:a16="http://schemas.microsoft.com/office/drawing/2014/main" id="{7C9604C3-4E17-4A8F-8360-73B47194866B}"/>
            </a:ext>
          </a:extLst>
        </xdr:cNvPr>
        <xdr:cNvSpPr txBox="1"/>
      </xdr:nvSpPr>
      <xdr:spPr>
        <a:xfrm>
          <a:off x="8432800" y="3273425"/>
          <a:ext cx="4679950" cy="473075"/>
        </a:xfrm>
        <a:prstGeom prst="rect">
          <a:avLst/>
        </a:prstGeom>
        <a:solidFill>
          <a:schemeClr val="lt1"/>
        </a:solidFill>
        <a:ln w="15875" cmpd="sng">
          <a:solidFill>
            <a:srgbClr val="0099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Ensimmäiseen taulukkoon täytetään henkilökunnan työmatkaliikenteestä</a:t>
          </a:r>
          <a:r>
            <a:rPr lang="fi-FI" sz="1100" baseline="0"/>
            <a:t> aiheutuvat päästöt ja kävijöiden päästöihin liittyvä taulukko löytyy alapuolelta.</a:t>
          </a:r>
          <a:endParaRPr lang="fi-FI"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133350</xdr:colOff>
      <xdr:row>18</xdr:row>
      <xdr:rowOff>66675</xdr:rowOff>
    </xdr:from>
    <xdr:to>
      <xdr:col>12</xdr:col>
      <xdr:colOff>152400</xdr:colOff>
      <xdr:row>19</xdr:row>
      <xdr:rowOff>209550</xdr:rowOff>
    </xdr:to>
    <xdr:sp macro="" textlink="">
      <xdr:nvSpPr>
        <xdr:cNvPr id="2" name="Tekstiruutu 1">
          <a:extLst>
            <a:ext uri="{FF2B5EF4-FFF2-40B4-BE49-F238E27FC236}">
              <a16:creationId xmlns:a16="http://schemas.microsoft.com/office/drawing/2014/main" id="{0D873B77-F0E6-4EEB-916E-95F1AF091319}"/>
            </a:ext>
          </a:extLst>
        </xdr:cNvPr>
        <xdr:cNvSpPr txBox="1"/>
      </xdr:nvSpPr>
      <xdr:spPr>
        <a:xfrm>
          <a:off x="5619750" y="3829050"/>
          <a:ext cx="4038600" cy="457200"/>
        </a:xfrm>
        <a:prstGeom prst="rect">
          <a:avLst/>
        </a:prstGeom>
        <a:solidFill>
          <a:schemeClr val="lt1"/>
        </a:solidFill>
        <a:ln w="19050" cmpd="sng">
          <a:solidFill>
            <a:schemeClr val="accent6">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i-FI" sz="1100" baseline="0"/>
            <a:t>Laskuri laskee päästöt ja kierrätysasteen automaattisesti kun jätteiden määrät on syötetty. </a:t>
          </a:r>
        </a:p>
      </xdr:txBody>
    </xdr:sp>
    <xdr:clientData/>
  </xdr:twoCellAnchor>
  <xdr:twoCellAnchor>
    <xdr:from>
      <xdr:col>2</xdr:col>
      <xdr:colOff>15875</xdr:colOff>
      <xdr:row>3</xdr:row>
      <xdr:rowOff>73025</xdr:rowOff>
    </xdr:from>
    <xdr:to>
      <xdr:col>4</xdr:col>
      <xdr:colOff>879475</xdr:colOff>
      <xdr:row>6</xdr:row>
      <xdr:rowOff>41275</xdr:rowOff>
    </xdr:to>
    <xdr:sp macro="" textlink="">
      <xdr:nvSpPr>
        <xdr:cNvPr id="3" name="Tekstiruutu 2">
          <a:extLst>
            <a:ext uri="{FF2B5EF4-FFF2-40B4-BE49-F238E27FC236}">
              <a16:creationId xmlns:a16="http://schemas.microsoft.com/office/drawing/2014/main" id="{9AB8120A-A1B6-4910-8014-FE2E3E0784C6}"/>
            </a:ext>
          </a:extLst>
        </xdr:cNvPr>
        <xdr:cNvSpPr txBox="1"/>
      </xdr:nvSpPr>
      <xdr:spPr>
        <a:xfrm>
          <a:off x="1235075" y="644525"/>
          <a:ext cx="2616200" cy="539750"/>
        </a:xfrm>
        <a:prstGeom prst="rect">
          <a:avLst/>
        </a:prstGeom>
        <a:solidFill>
          <a:schemeClr val="lt1"/>
        </a:solidFill>
        <a:ln w="19050" cmpd="sng">
          <a:solidFill>
            <a:srgbClr val="92D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i-FI" sz="1100"/>
            <a:t>Lisähuomio: </a:t>
          </a:r>
          <a:r>
            <a:rPr lang="fi-FI" sz="1100" b="0" i="0">
              <a:solidFill>
                <a:schemeClr val="dk1"/>
              </a:solidFill>
              <a:effectLst/>
              <a:latin typeface="+mn-lt"/>
              <a:ea typeface="+mn-ea"/>
              <a:cs typeface="+mn-cs"/>
            </a:rPr>
            <a:t>Energiajätteen keräys loppuu vaiheittain vuosina 2023–2024.</a:t>
          </a:r>
          <a:endParaRPr lang="fi-FI" sz="1100"/>
        </a:p>
      </xdr:txBody>
    </xdr:sp>
    <xdr:clientData/>
  </xdr:twoCellAnchor>
  <xdr:twoCellAnchor>
    <xdr:from>
      <xdr:col>2</xdr:col>
      <xdr:colOff>9525</xdr:colOff>
      <xdr:row>24</xdr:row>
      <xdr:rowOff>28575</xdr:rowOff>
    </xdr:from>
    <xdr:to>
      <xdr:col>6</xdr:col>
      <xdr:colOff>282575</xdr:colOff>
      <xdr:row>39</xdr:row>
      <xdr:rowOff>69850</xdr:rowOff>
    </xdr:to>
    <xdr:graphicFrame macro="">
      <xdr:nvGraphicFramePr>
        <xdr:cNvPr id="5" name="Kaavio 4">
          <a:extLst>
            <a:ext uri="{FF2B5EF4-FFF2-40B4-BE49-F238E27FC236}">
              <a16:creationId xmlns:a16="http://schemas.microsoft.com/office/drawing/2014/main" id="{DCD0E4DA-2795-48A6-A9E2-41CEF931AF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95250</xdr:colOff>
      <xdr:row>9</xdr:row>
      <xdr:rowOff>180976</xdr:rowOff>
    </xdr:from>
    <xdr:to>
      <xdr:col>13</xdr:col>
      <xdr:colOff>409575</xdr:colOff>
      <xdr:row>9</xdr:row>
      <xdr:rowOff>466726</xdr:rowOff>
    </xdr:to>
    <xdr:sp macro="" textlink="">
      <xdr:nvSpPr>
        <xdr:cNvPr id="4" name="Tekstiruutu 3">
          <a:extLst>
            <a:ext uri="{FF2B5EF4-FFF2-40B4-BE49-F238E27FC236}">
              <a16:creationId xmlns:a16="http://schemas.microsoft.com/office/drawing/2014/main" id="{1A06D4A0-F2E7-0066-80EF-7E9BBB8120C6}"/>
            </a:ext>
          </a:extLst>
        </xdr:cNvPr>
        <xdr:cNvSpPr txBox="1"/>
      </xdr:nvSpPr>
      <xdr:spPr>
        <a:xfrm>
          <a:off x="5581650" y="1943101"/>
          <a:ext cx="4943475" cy="285750"/>
        </a:xfrm>
        <a:prstGeom prst="rect">
          <a:avLst/>
        </a:prstGeom>
        <a:solidFill>
          <a:schemeClr val="lt1"/>
        </a:solidFill>
        <a:ln w="19050" cmpd="sng">
          <a:solidFill>
            <a:schemeClr val="accent6">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Tälle</a:t>
          </a:r>
          <a:r>
            <a:rPr lang="fi-FI" sz="1100" baseline="0">
              <a:solidFill>
                <a:schemeClr val="dk1"/>
              </a:solidFill>
              <a:effectLst/>
              <a:latin typeface="+mn-lt"/>
              <a:ea typeface="+mn-ea"/>
              <a:cs typeface="+mn-cs"/>
            </a:rPr>
            <a:t> välilehdelle käyttäjä täyttää tapahtumassa kerättyjen jätejakeiden määrä (kg). </a:t>
          </a:r>
          <a:endParaRPr lang="fi-FI" sz="1100" kern="1200"/>
        </a:p>
      </xdr:txBody>
    </xdr:sp>
    <xdr:clientData/>
  </xdr:twoCellAnchor>
  <xdr:twoCellAnchor>
    <xdr:from>
      <xdr:col>6</xdr:col>
      <xdr:colOff>95250</xdr:colOff>
      <xdr:row>10</xdr:row>
      <xdr:rowOff>152401</xdr:rowOff>
    </xdr:from>
    <xdr:to>
      <xdr:col>13</xdr:col>
      <xdr:colOff>400050</xdr:colOff>
      <xdr:row>12</xdr:row>
      <xdr:rowOff>152401</xdr:rowOff>
    </xdr:to>
    <xdr:sp macro="" textlink="">
      <xdr:nvSpPr>
        <xdr:cNvPr id="6" name="Tekstiruutu 5">
          <a:extLst>
            <a:ext uri="{FF2B5EF4-FFF2-40B4-BE49-F238E27FC236}">
              <a16:creationId xmlns:a16="http://schemas.microsoft.com/office/drawing/2014/main" id="{9DA703F5-BFCA-6F66-3195-1EAFC9907A30}"/>
            </a:ext>
          </a:extLst>
        </xdr:cNvPr>
        <xdr:cNvSpPr txBox="1"/>
      </xdr:nvSpPr>
      <xdr:spPr>
        <a:xfrm>
          <a:off x="5581650" y="2390776"/>
          <a:ext cx="4933950" cy="381000"/>
        </a:xfrm>
        <a:prstGeom prst="rect">
          <a:avLst/>
        </a:prstGeom>
        <a:solidFill>
          <a:schemeClr val="lt1"/>
        </a:solidFill>
        <a:ln w="19050" cmpd="sng">
          <a:solidFill>
            <a:schemeClr val="accent6">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solidFill>
                <a:schemeClr val="dk1"/>
              </a:solidFill>
              <a:effectLst/>
              <a:latin typeface="+mn-lt"/>
              <a:ea typeface="+mn-ea"/>
              <a:cs typeface="+mn-cs"/>
            </a:rPr>
            <a:t>Laskuriin täytetään </a:t>
          </a:r>
          <a:r>
            <a:rPr lang="fi-FI" sz="1100" b="1" baseline="0">
              <a:solidFill>
                <a:schemeClr val="dk1"/>
              </a:solidFill>
              <a:effectLst/>
              <a:latin typeface="+mn-lt"/>
              <a:ea typeface="+mn-ea"/>
              <a:cs typeface="+mn-cs"/>
            </a:rPr>
            <a:t>keltaisiin soluihin </a:t>
          </a:r>
          <a:r>
            <a:rPr lang="fi-FI" sz="1100" baseline="0">
              <a:solidFill>
                <a:schemeClr val="dk1"/>
              </a:solidFill>
              <a:effectLst/>
              <a:latin typeface="+mn-lt"/>
              <a:ea typeface="+mn-ea"/>
              <a:cs typeface="+mn-cs"/>
            </a:rPr>
            <a:t>tapahtumassa kerättyjen jätejakeiden määrät kilogrammoina.</a:t>
          </a:r>
          <a:endParaRPr lang="fi-FI"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25400</xdr:colOff>
      <xdr:row>1</xdr:row>
      <xdr:rowOff>69850</xdr:rowOff>
    </xdr:from>
    <xdr:to>
      <xdr:col>5</xdr:col>
      <xdr:colOff>19050</xdr:colOff>
      <xdr:row>4</xdr:row>
      <xdr:rowOff>158750</xdr:rowOff>
    </xdr:to>
    <xdr:sp macro="" textlink="">
      <xdr:nvSpPr>
        <xdr:cNvPr id="2" name="Tekstiruutu 1">
          <a:extLst>
            <a:ext uri="{FF2B5EF4-FFF2-40B4-BE49-F238E27FC236}">
              <a16:creationId xmlns:a16="http://schemas.microsoft.com/office/drawing/2014/main" id="{6DC18377-EADE-4BEE-A743-7A8FDA885DAE}"/>
            </a:ext>
          </a:extLst>
        </xdr:cNvPr>
        <xdr:cNvSpPr txBox="1"/>
      </xdr:nvSpPr>
      <xdr:spPr>
        <a:xfrm>
          <a:off x="1244600" y="260350"/>
          <a:ext cx="3794125" cy="660400"/>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Tälle</a:t>
          </a:r>
          <a:r>
            <a:rPr lang="fi-FI" sz="1100" baseline="0"/>
            <a:t> välilehdelle täytetään </a:t>
          </a:r>
          <a:r>
            <a:rPr lang="fi-FI" sz="1100" b="1" baseline="0"/>
            <a:t>keltaisiin soluihin </a:t>
          </a:r>
          <a:r>
            <a:rPr lang="fi-FI" sz="1100" baseline="0"/>
            <a:t>tapahtumassa tarjoillut ruoka-ja juoma-annokset kappaleina. Laskuri laskee päästöt automaattisesti.</a:t>
          </a:r>
          <a:endParaRPr lang="fi-FI" sz="1100"/>
        </a:p>
      </xdr:txBody>
    </xdr:sp>
    <xdr:clientData/>
  </xdr:twoCellAnchor>
  <xdr:twoCellAnchor>
    <xdr:from>
      <xdr:col>6</xdr:col>
      <xdr:colOff>50801</xdr:colOff>
      <xdr:row>19</xdr:row>
      <xdr:rowOff>200025</xdr:rowOff>
    </xdr:from>
    <xdr:to>
      <xdr:col>7</xdr:col>
      <xdr:colOff>1314451</xdr:colOff>
      <xdr:row>21</xdr:row>
      <xdr:rowOff>180975</xdr:rowOff>
    </xdr:to>
    <xdr:sp macro="" textlink="">
      <xdr:nvSpPr>
        <xdr:cNvPr id="4" name="Tekstiruutu 3">
          <a:extLst>
            <a:ext uri="{FF2B5EF4-FFF2-40B4-BE49-F238E27FC236}">
              <a16:creationId xmlns:a16="http://schemas.microsoft.com/office/drawing/2014/main" id="{05683CEC-C5F6-4DC0-B6EE-DD239B684500}"/>
            </a:ext>
          </a:extLst>
        </xdr:cNvPr>
        <xdr:cNvSpPr txBox="1"/>
      </xdr:nvSpPr>
      <xdr:spPr>
        <a:xfrm>
          <a:off x="5889626" y="6686550"/>
          <a:ext cx="1873250" cy="609600"/>
        </a:xfrm>
        <a:prstGeom prst="rect">
          <a:avLst/>
        </a:prstGeom>
        <a:solidFill>
          <a:schemeClr val="lt1"/>
        </a:solid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t>Taulukkoon</a:t>
          </a:r>
          <a:r>
            <a:rPr lang="fi-FI" sz="1050" baseline="0"/>
            <a:t> ei tarvitse täyttää hanavettä vaan pelkästään pulloissa tarjoiltu vesi.</a:t>
          </a:r>
          <a:endParaRPr lang="fi-FI" sz="105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599721</xdr:colOff>
      <xdr:row>0</xdr:row>
      <xdr:rowOff>176388</xdr:rowOff>
    </xdr:from>
    <xdr:to>
      <xdr:col>4</xdr:col>
      <xdr:colOff>1220610</xdr:colOff>
      <xdr:row>4</xdr:row>
      <xdr:rowOff>56443</xdr:rowOff>
    </xdr:to>
    <xdr:sp macro="" textlink="">
      <xdr:nvSpPr>
        <xdr:cNvPr id="2" name="Tekstiruutu 1">
          <a:extLst>
            <a:ext uri="{FF2B5EF4-FFF2-40B4-BE49-F238E27FC236}">
              <a16:creationId xmlns:a16="http://schemas.microsoft.com/office/drawing/2014/main" id="{66D5E723-B256-4D67-9322-0B3E2FFF567F}"/>
            </a:ext>
          </a:extLst>
        </xdr:cNvPr>
        <xdr:cNvSpPr txBox="1"/>
      </xdr:nvSpPr>
      <xdr:spPr>
        <a:xfrm>
          <a:off x="1206499" y="176388"/>
          <a:ext cx="4169833" cy="613833"/>
        </a:xfrm>
        <a:prstGeom prst="rect">
          <a:avLst/>
        </a:prstGeom>
        <a:solidFill>
          <a:schemeClr val="lt1"/>
        </a:solidFill>
        <a:ln w="190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200"/>
            <a:t>Tämä</a:t>
          </a:r>
          <a:r>
            <a:rPr lang="fi-FI" sz="1200" baseline="0"/>
            <a:t> välilehti tarjoaa tietoa käytetyistä päästökertoimista eli käyttäjän ei tarvitse täyttää mitään tänne.</a:t>
          </a:r>
          <a:endParaRPr lang="fi-FI" sz="1200"/>
        </a:p>
      </xdr:txBody>
    </xdr:sp>
    <xdr:clientData/>
  </xdr:twoCellAnchor>
</xdr:wsDr>
</file>

<file path=xl/drawings/drawing8.xml><?xml version="1.0" encoding="utf-8"?>
<xdr:wsDr xmlns:xdr="http://schemas.openxmlformats.org/drawingml/2006/spreadsheetDrawing" xmlns:a="http://schemas.openxmlformats.org/drawingml/2006/main">
  <xdr:absoluteAnchor>
    <xdr:pos x="0" y="0"/>
    <xdr:ext cx="13945577" cy="9109808"/>
    <xdr:graphicFrame macro="">
      <xdr:nvGraphicFramePr>
        <xdr:cNvPr id="2" name="Kaavio 1">
          <a:extLst>
            <a:ext uri="{FF2B5EF4-FFF2-40B4-BE49-F238E27FC236}">
              <a16:creationId xmlns:a16="http://schemas.microsoft.com/office/drawing/2014/main" id="{3B1087F2-D5B4-494D-ABE5-8EFFFEC941C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
  <sheetViews>
    <sheetView workbookViewId="0">
      <selection activeCell="N12" sqref="N12"/>
    </sheetView>
  </sheetViews>
  <sheetFormatPr defaultRowHeight="14.5" x14ac:dyDescent="0.35"/>
  <sheetData/>
  <sheetProtection sheet="1" objects="1" scenario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55162-2C08-4AF9-B362-8FF6C80822F7}">
  <sheetPr>
    <tabColor theme="0" tint="-0.34998626667073579"/>
  </sheetPr>
  <dimension ref="C8:AA15"/>
  <sheetViews>
    <sheetView zoomScaleNormal="100" workbookViewId="0">
      <selection activeCell="I28" sqref="I28"/>
    </sheetView>
  </sheetViews>
  <sheetFormatPr defaultRowHeight="14.5" x14ac:dyDescent="0.35"/>
  <cols>
    <col min="3" max="3" width="24.7265625" bestFit="1" customWidth="1"/>
    <col min="4" max="4" width="18.81640625" bestFit="1" customWidth="1"/>
    <col min="5" max="5" width="18.81640625" customWidth="1"/>
    <col min="6" max="6" width="13.453125" bestFit="1" customWidth="1"/>
    <col min="9" max="9" width="18.54296875" bestFit="1" customWidth="1"/>
    <col min="10" max="10" width="18.54296875" customWidth="1"/>
    <col min="11" max="11" width="10.54296875" customWidth="1"/>
    <col min="12" max="12" width="16.1796875" customWidth="1"/>
    <col min="13" max="13" width="14" bestFit="1" customWidth="1"/>
  </cols>
  <sheetData>
    <row r="8" spans="3:27" ht="18.5" x14ac:dyDescent="0.45">
      <c r="C8" s="108" t="s">
        <v>0</v>
      </c>
      <c r="D8" s="108"/>
      <c r="E8" s="108"/>
      <c r="F8" s="108"/>
    </row>
    <row r="9" spans="3:27" ht="23.5" customHeight="1" x14ac:dyDescent="0.35">
      <c r="C9" s="70" t="s">
        <v>1</v>
      </c>
      <c r="D9" s="71"/>
      <c r="E9" s="72">
        <f>Energiankulutus!G13</f>
        <v>0</v>
      </c>
      <c r="F9" s="71"/>
    </row>
    <row r="10" spans="3:27" ht="23.15" customHeight="1" x14ac:dyDescent="0.35">
      <c r="C10" s="73" t="s">
        <v>2</v>
      </c>
      <c r="D10" s="19"/>
      <c r="E10" s="74">
        <f>Energiankulutus!G21</f>
        <v>0</v>
      </c>
      <c r="F10" s="19"/>
      <c r="I10" s="18"/>
      <c r="J10" s="18"/>
      <c r="K10" s="18"/>
      <c r="L10" s="18"/>
      <c r="M10" s="18"/>
      <c r="W10" s="111"/>
      <c r="X10" s="111"/>
      <c r="Y10" s="111"/>
      <c r="Z10" s="111"/>
      <c r="AA10" s="111"/>
    </row>
    <row r="11" spans="3:27" ht="21" customHeight="1" x14ac:dyDescent="0.35">
      <c r="C11" s="75" t="s">
        <v>4</v>
      </c>
      <c r="D11" s="20"/>
      <c r="E11" s="76">
        <f>Liikenne!G36</f>
        <v>0</v>
      </c>
      <c r="F11" s="20"/>
    </row>
    <row r="12" spans="3:27" ht="21" customHeight="1" x14ac:dyDescent="0.35">
      <c r="C12" s="75" t="s">
        <v>5</v>
      </c>
      <c r="D12" s="20"/>
      <c r="E12" s="76">
        <f>Liikenne!N36</f>
        <v>0</v>
      </c>
      <c r="F12" s="20"/>
    </row>
    <row r="13" spans="3:27" ht="19.5" customHeight="1" x14ac:dyDescent="0.35">
      <c r="C13" s="11" t="s">
        <v>6</v>
      </c>
      <c r="D13" s="12"/>
      <c r="E13" s="16">
        <f>Jätehuolto!E19</f>
        <v>0</v>
      </c>
      <c r="F13" s="12"/>
    </row>
    <row r="14" spans="3:27" ht="20.149999999999999" customHeight="1" x14ac:dyDescent="0.35">
      <c r="C14" s="22" t="s">
        <v>7</v>
      </c>
      <c r="D14" s="21"/>
      <c r="E14" s="23">
        <f>'Ruoka ja juoma'!D25</f>
        <v>0</v>
      </c>
      <c r="F14" s="21"/>
    </row>
    <row r="15" spans="3:27" ht="20.5" x14ac:dyDescent="0.55000000000000004">
      <c r="C15" s="109" t="s">
        <v>8</v>
      </c>
      <c r="D15" s="110"/>
      <c r="E15" s="17">
        <f>SUM(E9:E14)</f>
        <v>0</v>
      </c>
      <c r="F15" s="13" t="s">
        <v>9</v>
      </c>
    </row>
  </sheetData>
  <sheetProtection sheet="1" objects="1" scenarios="1" selectLockedCells="1" selectUnlockedCells="1"/>
  <mergeCells count="3">
    <mergeCell ref="C8:F8"/>
    <mergeCell ref="C15:D15"/>
    <mergeCell ref="W10:AA10"/>
  </mergeCells>
  <pageMargins left="0.7" right="0.7" top="0.75" bottom="0.75" header="0.3" footer="0.3"/>
  <pageSetup paperSize="9" orientation="portrait" horizontalDpi="30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F85B5-B90F-401B-8347-63A223E893A1}">
  <sheetPr>
    <tabColor rgb="FF339966"/>
  </sheetPr>
  <dimension ref="D9:K32"/>
  <sheetViews>
    <sheetView zoomScale="90" zoomScaleNormal="90" workbookViewId="0">
      <selection activeCell="F27" sqref="F27"/>
    </sheetView>
  </sheetViews>
  <sheetFormatPr defaultRowHeight="14.5" x14ac:dyDescent="0.35"/>
  <cols>
    <col min="4" max="4" width="20.1796875" customWidth="1"/>
    <col min="5" max="5" width="22.1796875" bestFit="1" customWidth="1"/>
    <col min="6" max="6" width="21.7265625" bestFit="1" customWidth="1"/>
    <col min="7" max="7" width="18.7265625" customWidth="1"/>
    <col min="8" max="8" width="15.453125" bestFit="1" customWidth="1"/>
  </cols>
  <sheetData>
    <row r="9" spans="4:8" ht="21" x14ac:dyDescent="0.5">
      <c r="D9" s="112" t="s">
        <v>10</v>
      </c>
      <c r="E9" s="112"/>
      <c r="F9" s="112"/>
      <c r="G9" s="112"/>
      <c r="H9" s="112"/>
    </row>
    <row r="10" spans="4:8" ht="40" customHeight="1" x14ac:dyDescent="0.35">
      <c r="D10" s="15" t="s">
        <v>11</v>
      </c>
      <c r="E10" s="56" t="s">
        <v>12</v>
      </c>
      <c r="F10" s="56" t="s">
        <v>13</v>
      </c>
      <c r="G10" s="56" t="s">
        <v>14</v>
      </c>
      <c r="H10" s="48"/>
    </row>
    <row r="11" spans="4:8" ht="41.15" customHeight="1" x14ac:dyDescent="0.35">
      <c r="D11" s="2" t="s">
        <v>15</v>
      </c>
      <c r="E11" s="86"/>
      <c r="F11" s="3">
        <v>131</v>
      </c>
      <c r="G11" s="61">
        <f>F11*E11</f>
        <v>0</v>
      </c>
      <c r="H11" s="3"/>
    </row>
    <row r="12" spans="4:8" ht="49.5" customHeight="1" x14ac:dyDescent="0.35">
      <c r="D12" s="2" t="s">
        <v>16</v>
      </c>
      <c r="E12" s="86"/>
      <c r="F12" s="3">
        <v>0</v>
      </c>
      <c r="G12" s="3">
        <f t="shared" ref="G12" si="0">F12*E12</f>
        <v>0</v>
      </c>
      <c r="H12" s="3"/>
    </row>
    <row r="13" spans="4:8" ht="28.5" customHeight="1" x14ac:dyDescent="0.65">
      <c r="F13" s="30" t="s">
        <v>17</v>
      </c>
      <c r="G13" s="62">
        <f>SUM(G11:G12)/1000</f>
        <v>0</v>
      </c>
      <c r="H13" s="30" t="s">
        <v>18</v>
      </c>
    </row>
    <row r="14" spans="4:8" ht="25.5" customHeight="1" x14ac:dyDescent="0.35"/>
    <row r="15" spans="4:8" ht="29.5" customHeight="1" x14ac:dyDescent="0.35"/>
    <row r="17" spans="4:11" ht="40" x14ac:dyDescent="0.55000000000000004">
      <c r="D17" s="105" t="s">
        <v>19</v>
      </c>
      <c r="E17" s="105" t="s">
        <v>20</v>
      </c>
      <c r="F17" s="107" t="s">
        <v>21</v>
      </c>
      <c r="G17" s="106" t="s">
        <v>22</v>
      </c>
      <c r="H17" s="24"/>
    </row>
    <row r="18" spans="4:11" ht="15.5" x14ac:dyDescent="0.35">
      <c r="D18" s="3" t="s">
        <v>23</v>
      </c>
      <c r="E18" s="86"/>
      <c r="F18" s="3">
        <v>2.42</v>
      </c>
      <c r="G18" s="3">
        <f>E18*F18</f>
        <v>0</v>
      </c>
      <c r="H18" s="1"/>
    </row>
    <row r="19" spans="4:11" ht="15.5" x14ac:dyDescent="0.35">
      <c r="D19" s="3" t="s">
        <v>24</v>
      </c>
      <c r="E19" s="86"/>
      <c r="F19" s="3">
        <v>2.67</v>
      </c>
      <c r="G19" s="3">
        <f t="shared" ref="G19:G20" si="1">E19*F19</f>
        <v>0</v>
      </c>
      <c r="H19" s="1"/>
    </row>
    <row r="20" spans="4:11" ht="15.5" x14ac:dyDescent="0.35">
      <c r="D20" s="3" t="s">
        <v>25</v>
      </c>
      <c r="E20" s="87"/>
      <c r="F20" s="46">
        <v>0</v>
      </c>
      <c r="G20" s="45">
        <f t="shared" si="1"/>
        <v>0</v>
      </c>
      <c r="H20" s="1"/>
    </row>
    <row r="21" spans="4:11" ht="20.5" x14ac:dyDescent="0.55000000000000004">
      <c r="D21" s="9"/>
      <c r="E21" s="94"/>
      <c r="F21" s="42" t="s">
        <v>140</v>
      </c>
      <c r="G21" s="43">
        <f>SUM(G18:G20)</f>
        <v>0</v>
      </c>
      <c r="H21" s="44" t="s">
        <v>26</v>
      </c>
    </row>
    <row r="32" spans="4:11" ht="15.5" x14ac:dyDescent="0.35">
      <c r="K32" s="25"/>
    </row>
  </sheetData>
  <sheetProtection selectLockedCells="1"/>
  <mergeCells count="1">
    <mergeCell ref="D9:H9"/>
  </mergeCells>
  <pageMargins left="0.7" right="0.7" top="0.75" bottom="0.75" header="0.3" footer="0.3"/>
  <pageSetup paperSize="9" orientation="portrait"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99559-94C5-4C8F-8485-367AAE300969}">
  <sheetPr>
    <tabColor rgb="FF3399FF"/>
  </sheetPr>
  <dimension ref="C3:P39"/>
  <sheetViews>
    <sheetView topLeftCell="A6" zoomScale="60" zoomScaleNormal="60" workbookViewId="0">
      <selection activeCell="L19" sqref="L19"/>
    </sheetView>
  </sheetViews>
  <sheetFormatPr defaultRowHeight="14.5" x14ac:dyDescent="0.35"/>
  <cols>
    <col min="4" max="5" width="29.81640625" bestFit="1" customWidth="1"/>
    <col min="6" max="6" width="21.453125" customWidth="1"/>
    <col min="7" max="7" width="18.1796875" bestFit="1" customWidth="1"/>
    <col min="8" max="8" width="29.453125" bestFit="1" customWidth="1"/>
    <col min="9" max="9" width="26.7265625" customWidth="1"/>
    <col min="10" max="10" width="26.453125" customWidth="1"/>
    <col min="11" max="11" width="26" customWidth="1"/>
    <col min="12" max="12" width="25.81640625" bestFit="1" customWidth="1"/>
    <col min="13" max="13" width="35.26953125" customWidth="1"/>
    <col min="14" max="14" width="13.81640625" bestFit="1" customWidth="1"/>
    <col min="15" max="15" width="22.1796875" customWidth="1"/>
    <col min="16" max="16" width="24.1796875" customWidth="1"/>
  </cols>
  <sheetData>
    <row r="3" spans="4:14" ht="26.15" customHeight="1" x14ac:dyDescent="0.35"/>
    <row r="5" spans="4:14" ht="46" customHeight="1" x14ac:dyDescent="0.35"/>
    <row r="10" spans="4:14" ht="21" x14ac:dyDescent="0.5">
      <c r="D10" s="113" t="s">
        <v>34</v>
      </c>
      <c r="E10" s="113"/>
      <c r="F10" s="113"/>
      <c r="G10" s="113"/>
      <c r="K10" s="93" t="s">
        <v>64</v>
      </c>
      <c r="L10" s="93"/>
      <c r="M10" s="93"/>
      <c r="N10" s="93"/>
    </row>
    <row r="11" spans="4:14" ht="21" customHeight="1" x14ac:dyDescent="0.35">
      <c r="D11" s="49" t="s">
        <v>35</v>
      </c>
      <c r="E11" s="49" t="s">
        <v>36</v>
      </c>
      <c r="F11" s="49" t="s">
        <v>37</v>
      </c>
      <c r="G11" s="49" t="s">
        <v>38</v>
      </c>
      <c r="K11" s="49" t="s">
        <v>35</v>
      </c>
      <c r="L11" s="49" t="s">
        <v>36</v>
      </c>
      <c r="M11" s="49" t="s">
        <v>37</v>
      </c>
      <c r="N11" s="49" t="s">
        <v>38</v>
      </c>
    </row>
    <row r="12" spans="4:14" ht="17.5" x14ac:dyDescent="0.45">
      <c r="D12" s="26" t="s">
        <v>41</v>
      </c>
      <c r="E12" s="27"/>
      <c r="F12" s="28" t="s">
        <v>42</v>
      </c>
      <c r="G12" s="28" t="s">
        <v>43</v>
      </c>
      <c r="K12" s="26" t="s">
        <v>41</v>
      </c>
      <c r="L12" s="27"/>
      <c r="M12" s="28" t="s">
        <v>42</v>
      </c>
      <c r="N12" s="28" t="s">
        <v>43</v>
      </c>
    </row>
    <row r="13" spans="4:14" ht="24.65" customHeight="1" x14ac:dyDescent="0.35">
      <c r="D13" s="67" t="s">
        <v>47</v>
      </c>
      <c r="E13" s="86"/>
      <c r="F13" s="5">
        <v>159</v>
      </c>
      <c r="G13" s="1">
        <f>F13*E13</f>
        <v>0</v>
      </c>
      <c r="K13" s="67" t="s">
        <v>47</v>
      </c>
      <c r="L13" s="86"/>
      <c r="M13" s="5">
        <v>159</v>
      </c>
      <c r="N13" s="1">
        <f>M13*L13</f>
        <v>0</v>
      </c>
    </row>
    <row r="14" spans="4:14" ht="35.15" customHeight="1" x14ac:dyDescent="0.35">
      <c r="D14" s="67" t="s">
        <v>24</v>
      </c>
      <c r="E14" s="86"/>
      <c r="F14" s="5">
        <v>141</v>
      </c>
      <c r="G14" s="1">
        <f t="shared" ref="G14:G18" si="0">F14*E14</f>
        <v>0</v>
      </c>
      <c r="K14" s="67" t="s">
        <v>24</v>
      </c>
      <c r="L14" s="86"/>
      <c r="M14" s="5">
        <v>141</v>
      </c>
      <c r="N14" s="1">
        <f t="shared" ref="N14:N16" si="1">M14*L14</f>
        <v>0</v>
      </c>
    </row>
    <row r="15" spans="4:14" ht="30.75" customHeight="1" x14ac:dyDescent="0.35">
      <c r="D15" s="67" t="s">
        <v>25</v>
      </c>
      <c r="E15" s="86"/>
      <c r="F15" s="5">
        <v>0</v>
      </c>
      <c r="G15" s="1">
        <f t="shared" si="0"/>
        <v>0</v>
      </c>
      <c r="K15" s="67" t="s">
        <v>25</v>
      </c>
      <c r="L15" s="86"/>
      <c r="M15" s="5">
        <v>0</v>
      </c>
      <c r="N15" s="1">
        <f t="shared" si="1"/>
        <v>0</v>
      </c>
    </row>
    <row r="16" spans="4:14" ht="30" customHeight="1" x14ac:dyDescent="0.35">
      <c r="D16" s="67" t="s">
        <v>54</v>
      </c>
      <c r="E16" s="86"/>
      <c r="F16" s="5">
        <v>0</v>
      </c>
      <c r="G16" s="1">
        <f t="shared" si="0"/>
        <v>0</v>
      </c>
      <c r="K16" s="67" t="s">
        <v>54</v>
      </c>
      <c r="L16" s="86"/>
      <c r="M16" s="5">
        <v>0</v>
      </c>
      <c r="N16" s="1">
        <f t="shared" si="1"/>
        <v>0</v>
      </c>
    </row>
    <row r="17" spans="4:16" ht="42.65" customHeight="1" x14ac:dyDescent="0.35">
      <c r="D17" s="67" t="s">
        <v>57</v>
      </c>
      <c r="E17" s="84"/>
      <c r="F17" s="69">
        <v>0</v>
      </c>
      <c r="G17" s="1">
        <f>F17*E17</f>
        <v>0</v>
      </c>
      <c r="H17" s="25"/>
      <c r="J17" s="66"/>
      <c r="K17" s="67" t="s">
        <v>57</v>
      </c>
      <c r="L17" s="84"/>
      <c r="M17" s="69">
        <v>0</v>
      </c>
      <c r="N17" s="1">
        <f>M17*L17</f>
        <v>0</v>
      </c>
      <c r="O17" s="25"/>
    </row>
    <row r="18" spans="4:16" ht="41.5" customHeight="1" x14ac:dyDescent="0.35">
      <c r="D18" s="67" t="s">
        <v>60</v>
      </c>
      <c r="E18" s="86"/>
      <c r="F18" s="5">
        <v>70.099999999999994</v>
      </c>
      <c r="G18" s="1">
        <f t="shared" si="0"/>
        <v>0</v>
      </c>
      <c r="K18" s="67" t="s">
        <v>60</v>
      </c>
      <c r="L18" s="86"/>
      <c r="M18" s="5">
        <v>70.099999999999994</v>
      </c>
      <c r="N18" s="1">
        <f t="shared" ref="N18" si="2">M18*L18</f>
        <v>0</v>
      </c>
    </row>
    <row r="19" spans="4:16" ht="22" customHeight="1" x14ac:dyDescent="0.35">
      <c r="D19" s="67" t="s">
        <v>61</v>
      </c>
      <c r="E19" s="86"/>
      <c r="F19" s="5">
        <v>114</v>
      </c>
      <c r="G19" s="1">
        <f>F19*E19</f>
        <v>0</v>
      </c>
      <c r="K19" s="67" t="s">
        <v>61</v>
      </c>
      <c r="L19" s="86"/>
      <c r="M19" s="5">
        <v>114</v>
      </c>
      <c r="N19" s="1">
        <f>M19*L19</f>
        <v>0</v>
      </c>
    </row>
    <row r="20" spans="4:16" ht="22.5" customHeight="1" x14ac:dyDescent="0.35">
      <c r="D20" s="67" t="s">
        <v>62</v>
      </c>
      <c r="E20" s="86"/>
      <c r="F20" s="5">
        <v>84</v>
      </c>
      <c r="G20" s="1">
        <f>F20*E20</f>
        <v>0</v>
      </c>
      <c r="K20" s="67" t="s">
        <v>62</v>
      </c>
      <c r="L20" s="86"/>
      <c r="M20" s="5">
        <v>84</v>
      </c>
      <c r="N20" s="1">
        <f>M20*L20</f>
        <v>0</v>
      </c>
    </row>
    <row r="21" spans="4:16" ht="22" customHeight="1" x14ac:dyDescent="0.35">
      <c r="D21" s="67" t="s">
        <v>63</v>
      </c>
      <c r="E21" s="86"/>
      <c r="F21" s="5">
        <v>152</v>
      </c>
      <c r="G21" s="1">
        <f>F21*E21</f>
        <v>0</v>
      </c>
      <c r="K21" s="67" t="s">
        <v>63</v>
      </c>
      <c r="L21" s="86"/>
      <c r="M21" s="5">
        <v>152</v>
      </c>
      <c r="N21" s="1">
        <f>M21*L21</f>
        <v>0</v>
      </c>
    </row>
    <row r="22" spans="4:16" ht="19.5" customHeight="1" x14ac:dyDescent="0.35">
      <c r="I22" s="102"/>
    </row>
    <row r="23" spans="4:16" ht="15.5" x14ac:dyDescent="0.35">
      <c r="D23" s="49" t="s">
        <v>35</v>
      </c>
      <c r="E23" s="49" t="s">
        <v>39</v>
      </c>
      <c r="F23" s="49" t="s">
        <v>37</v>
      </c>
      <c r="G23" s="52" t="s">
        <v>40</v>
      </c>
      <c r="K23" s="49" t="s">
        <v>35</v>
      </c>
      <c r="L23" s="49" t="s">
        <v>39</v>
      </c>
      <c r="M23" s="49" t="s">
        <v>37</v>
      </c>
      <c r="N23" s="52" t="s">
        <v>40</v>
      </c>
    </row>
    <row r="24" spans="4:16" ht="17.5" x14ac:dyDescent="0.45">
      <c r="D24" s="26" t="s">
        <v>44</v>
      </c>
      <c r="E24" s="27"/>
      <c r="F24" s="63" t="s">
        <v>45</v>
      </c>
      <c r="G24" s="63" t="s">
        <v>43</v>
      </c>
      <c r="H24" s="92" t="s">
        <v>27</v>
      </c>
      <c r="I24" s="104"/>
      <c r="K24" s="26" t="s">
        <v>44</v>
      </c>
      <c r="L24" s="27"/>
      <c r="M24" s="63" t="s">
        <v>45</v>
      </c>
      <c r="N24" s="63" t="s">
        <v>43</v>
      </c>
      <c r="O24" s="92" t="s">
        <v>27</v>
      </c>
      <c r="P24" s="104"/>
    </row>
    <row r="25" spans="4:16" ht="61.5" customHeight="1" x14ac:dyDescent="0.35">
      <c r="D25" s="68" t="s">
        <v>48</v>
      </c>
      <c r="E25" s="84"/>
      <c r="F25" s="14">
        <v>515.9</v>
      </c>
      <c r="G25" s="1">
        <f>E25*F25</f>
        <v>0</v>
      </c>
      <c r="H25" s="1" t="s">
        <v>28</v>
      </c>
      <c r="I25" s="103" t="s">
        <v>29</v>
      </c>
      <c r="K25" s="68" t="s">
        <v>48</v>
      </c>
      <c r="L25" s="84"/>
      <c r="M25" s="14">
        <v>515.9</v>
      </c>
      <c r="N25" s="1">
        <f>L25*M25</f>
        <v>0</v>
      </c>
      <c r="O25" s="1" t="s">
        <v>28</v>
      </c>
      <c r="P25" s="103" t="s">
        <v>29</v>
      </c>
    </row>
    <row r="26" spans="4:16" ht="58" x14ac:dyDescent="0.35">
      <c r="D26" s="68" t="s">
        <v>50</v>
      </c>
      <c r="E26" s="84"/>
      <c r="F26" s="14">
        <v>289.3</v>
      </c>
      <c r="G26" s="1">
        <f t="shared" ref="G26:G28" si="3">E26*F26</f>
        <v>0</v>
      </c>
      <c r="H26" s="4" t="s">
        <v>30</v>
      </c>
      <c r="I26" s="4" t="s">
        <v>31</v>
      </c>
      <c r="K26" s="68" t="s">
        <v>50</v>
      </c>
      <c r="L26" s="84"/>
      <c r="M26" s="14">
        <v>289.3</v>
      </c>
      <c r="N26" s="1">
        <f>L26*M26</f>
        <v>0</v>
      </c>
      <c r="O26" s="4" t="s">
        <v>30</v>
      </c>
      <c r="P26" s="4" t="s">
        <v>31</v>
      </c>
    </row>
    <row r="27" spans="4:16" ht="48.75" customHeight="1" x14ac:dyDescent="0.35">
      <c r="D27" s="68" t="s">
        <v>52</v>
      </c>
      <c r="E27" s="84"/>
      <c r="F27" s="14">
        <v>325.5</v>
      </c>
      <c r="G27" s="1">
        <f t="shared" si="3"/>
        <v>0</v>
      </c>
      <c r="H27" s="1" t="s">
        <v>32</v>
      </c>
      <c r="I27" s="4" t="s">
        <v>33</v>
      </c>
      <c r="K27" s="68" t="s">
        <v>52</v>
      </c>
      <c r="L27" s="84"/>
      <c r="M27" s="14">
        <v>325.5</v>
      </c>
      <c r="N27" s="1">
        <f t="shared" ref="N27:N28" si="4">L27*M27</f>
        <v>0</v>
      </c>
      <c r="O27" s="1" t="s">
        <v>32</v>
      </c>
      <c r="P27" s="4" t="s">
        <v>33</v>
      </c>
    </row>
    <row r="28" spans="4:16" ht="32.15" customHeight="1" x14ac:dyDescent="0.35">
      <c r="D28" s="67" t="s">
        <v>55</v>
      </c>
      <c r="E28" s="84"/>
      <c r="F28" s="14">
        <v>376.9</v>
      </c>
      <c r="G28" s="1">
        <f t="shared" si="3"/>
        <v>0</v>
      </c>
      <c r="K28" s="67" t="s">
        <v>55</v>
      </c>
      <c r="L28" s="84"/>
      <c r="M28" s="14">
        <v>376.9</v>
      </c>
      <c r="N28" s="1">
        <f t="shared" si="4"/>
        <v>0</v>
      </c>
    </row>
    <row r="29" spans="4:16" ht="17.149999999999999" customHeight="1" x14ac:dyDescent="0.35"/>
    <row r="30" spans="4:16" ht="17.5" customHeight="1" x14ac:dyDescent="0.35">
      <c r="D30" s="49" t="s">
        <v>35</v>
      </c>
      <c r="E30" s="49" t="s">
        <v>39</v>
      </c>
      <c r="F30" s="49" t="s">
        <v>37</v>
      </c>
      <c r="G30" s="49" t="s">
        <v>38</v>
      </c>
      <c r="H30" s="50"/>
      <c r="K30" s="49" t="s">
        <v>35</v>
      </c>
      <c r="L30" s="49" t="s">
        <v>39</v>
      </c>
      <c r="M30" s="49" t="s">
        <v>37</v>
      </c>
      <c r="N30" s="49" t="s">
        <v>38</v>
      </c>
      <c r="O30" s="50"/>
    </row>
    <row r="31" spans="4:16" ht="17.5" x14ac:dyDescent="0.45">
      <c r="D31" s="64" t="s">
        <v>46</v>
      </c>
      <c r="E31" s="65"/>
      <c r="F31" s="63" t="s">
        <v>45</v>
      </c>
      <c r="G31" s="63" t="s">
        <v>43</v>
      </c>
      <c r="H31" s="65"/>
      <c r="K31" s="64" t="s">
        <v>46</v>
      </c>
      <c r="L31" s="65"/>
      <c r="M31" s="63" t="s">
        <v>45</v>
      </c>
      <c r="N31" s="63" t="s">
        <v>43</v>
      </c>
      <c r="O31" s="65"/>
    </row>
    <row r="32" spans="4:16" ht="15.5" x14ac:dyDescent="0.35">
      <c r="D32" s="67" t="s">
        <v>49</v>
      </c>
      <c r="E32" s="86"/>
      <c r="F32" s="1">
        <v>40</v>
      </c>
      <c r="G32" s="1">
        <f>F32*E32</f>
        <v>0</v>
      </c>
      <c r="H32" s="1"/>
      <c r="K32" s="67" t="s">
        <v>49</v>
      </c>
      <c r="L32" s="86"/>
      <c r="M32" s="1">
        <v>40</v>
      </c>
      <c r="N32" s="1">
        <f>M32*L32</f>
        <v>0</v>
      </c>
      <c r="O32" s="1"/>
    </row>
    <row r="33" spans="3:15" ht="25.5" customHeight="1" x14ac:dyDescent="0.35">
      <c r="D33" s="67" t="s">
        <v>51</v>
      </c>
      <c r="E33" s="86"/>
      <c r="F33" s="1">
        <v>53</v>
      </c>
      <c r="G33" s="1">
        <f t="shared" ref="G33:G35" si="5">F33*E33</f>
        <v>0</v>
      </c>
      <c r="H33" s="1"/>
      <c r="K33" s="67" t="s">
        <v>51</v>
      </c>
      <c r="L33" s="86"/>
      <c r="M33" s="1">
        <v>53</v>
      </c>
      <c r="N33" s="1">
        <f t="shared" ref="N33:N35" si="6">M33*L33</f>
        <v>0</v>
      </c>
      <c r="O33" s="1"/>
    </row>
    <row r="34" spans="3:15" ht="15.5" x14ac:dyDescent="0.35">
      <c r="D34" s="67" t="s">
        <v>53</v>
      </c>
      <c r="E34" s="86"/>
      <c r="F34" s="1">
        <v>1.3</v>
      </c>
      <c r="G34" s="1">
        <f t="shared" si="5"/>
        <v>0</v>
      </c>
      <c r="H34" s="4"/>
      <c r="K34" s="67" t="s">
        <v>53</v>
      </c>
      <c r="L34" s="86"/>
      <c r="M34" s="1">
        <v>1.3</v>
      </c>
      <c r="N34" s="1">
        <f t="shared" si="6"/>
        <v>0</v>
      </c>
      <c r="O34" s="4"/>
    </row>
    <row r="35" spans="3:15" ht="15.5" x14ac:dyDescent="0.35">
      <c r="D35" s="67" t="s">
        <v>56</v>
      </c>
      <c r="E35" s="84"/>
      <c r="F35" s="1">
        <v>0</v>
      </c>
      <c r="G35" s="1">
        <f t="shared" si="5"/>
        <v>0</v>
      </c>
      <c r="H35" s="1"/>
      <c r="K35" s="67" t="s">
        <v>56</v>
      </c>
      <c r="L35" s="85"/>
      <c r="M35" s="79">
        <v>0</v>
      </c>
      <c r="N35" s="79">
        <f t="shared" si="6"/>
        <v>0</v>
      </c>
      <c r="O35" s="79"/>
    </row>
    <row r="36" spans="3:15" ht="47.5" x14ac:dyDescent="0.45">
      <c r="E36" s="32" t="s">
        <v>58</v>
      </c>
      <c r="F36" s="29"/>
      <c r="G36" s="26">
        <f>SUM(G13:G21,G25:G28,G32:G35)/1000</f>
        <v>0</v>
      </c>
      <c r="H36" s="26" t="s">
        <v>59</v>
      </c>
      <c r="K36" s="25"/>
      <c r="L36" s="80" t="s">
        <v>65</v>
      </c>
      <c r="M36" s="81"/>
      <c r="N36" s="82">
        <f>SUM(N13:N21,N25:N28,N32:N35)/1000</f>
        <v>0</v>
      </c>
      <c r="O36" s="82" t="s">
        <v>59</v>
      </c>
    </row>
    <row r="39" spans="3:15" ht="15.5" x14ac:dyDescent="0.35">
      <c r="C39" s="25"/>
    </row>
  </sheetData>
  <sheetProtection selectLockedCells="1"/>
  <mergeCells count="1">
    <mergeCell ref="D10:G10"/>
  </mergeCells>
  <pageMargins left="0.7" right="0.7" top="0.75" bottom="0.75" header="0.3" footer="0.3"/>
  <pageSetup paperSize="9" orientation="portrait" horizont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39D25-1719-4110-BAF0-F7FB17A472D8}">
  <sheetPr>
    <tabColor theme="9" tint="0.39997558519241921"/>
  </sheetPr>
  <dimension ref="C8:H32"/>
  <sheetViews>
    <sheetView topLeftCell="A9" workbookViewId="0">
      <selection activeCell="D18" sqref="D18"/>
    </sheetView>
  </sheetViews>
  <sheetFormatPr defaultRowHeight="14.5" x14ac:dyDescent="0.35"/>
  <cols>
    <col min="3" max="3" width="16.453125" customWidth="1"/>
    <col min="4" max="4" width="9.81640625" bestFit="1" customWidth="1"/>
    <col min="5" max="5" width="23.81640625" customWidth="1"/>
    <col min="6" max="6" width="13.81640625" customWidth="1"/>
    <col min="7" max="7" width="13.1796875" bestFit="1" customWidth="1"/>
    <col min="10" max="10" width="10.54296875" bestFit="1" customWidth="1"/>
  </cols>
  <sheetData>
    <row r="8" spans="3:8" x14ac:dyDescent="0.35">
      <c r="G8" s="101"/>
    </row>
    <row r="9" spans="3:8" ht="18.5" x14ac:dyDescent="0.45">
      <c r="C9" s="114" t="s">
        <v>66</v>
      </c>
      <c r="D9" s="114"/>
      <c r="E9" s="114"/>
      <c r="F9" s="115"/>
      <c r="G9" s="99"/>
    </row>
    <row r="10" spans="3:8" ht="38.15" customHeight="1" x14ac:dyDescent="0.45">
      <c r="C10" s="6" t="s">
        <v>67</v>
      </c>
      <c r="D10" s="6" t="s">
        <v>68</v>
      </c>
      <c r="E10" s="7" t="s">
        <v>69</v>
      </c>
      <c r="F10" s="7" t="s">
        <v>70</v>
      </c>
      <c r="G10" s="97"/>
      <c r="H10" s="98"/>
    </row>
    <row r="11" spans="3:8" x14ac:dyDescent="0.35">
      <c r="C11" s="5" t="s">
        <v>71</v>
      </c>
      <c r="D11" s="84"/>
      <c r="E11" s="5">
        <v>69</v>
      </c>
      <c r="F11" s="1">
        <f>D11*E11/1000</f>
        <v>0</v>
      </c>
      <c r="G11" s="100"/>
    </row>
    <row r="12" spans="3:8" x14ac:dyDescent="0.35">
      <c r="C12" s="5" t="s">
        <v>72</v>
      </c>
      <c r="D12" s="84"/>
      <c r="E12" s="5">
        <v>410</v>
      </c>
      <c r="F12" s="1">
        <f t="shared" ref="F12:F18" si="0">D12*E12/1000</f>
        <v>0</v>
      </c>
      <c r="G12" s="95"/>
    </row>
    <row r="13" spans="3:8" x14ac:dyDescent="0.35">
      <c r="C13" s="5" t="s">
        <v>73</v>
      </c>
      <c r="D13" s="84"/>
      <c r="E13" s="5">
        <v>60</v>
      </c>
      <c r="F13" s="1">
        <f t="shared" si="0"/>
        <v>0</v>
      </c>
      <c r="G13" s="95"/>
    </row>
    <row r="14" spans="3:8" x14ac:dyDescent="0.35">
      <c r="C14" s="5" t="s">
        <v>74</v>
      </c>
      <c r="D14" s="84"/>
      <c r="E14" s="5">
        <v>570</v>
      </c>
      <c r="F14" s="1">
        <f t="shared" si="0"/>
        <v>0</v>
      </c>
      <c r="G14" s="95"/>
    </row>
    <row r="15" spans="3:8" x14ac:dyDescent="0.35">
      <c r="C15" s="5" t="s">
        <v>75</v>
      </c>
      <c r="D15" s="84"/>
      <c r="E15" s="5">
        <v>130</v>
      </c>
      <c r="F15" s="1">
        <f t="shared" si="0"/>
        <v>0</v>
      </c>
      <c r="G15" s="95"/>
    </row>
    <row r="16" spans="3:8" x14ac:dyDescent="0.35">
      <c r="C16" s="5" t="s">
        <v>76</v>
      </c>
      <c r="D16" s="84"/>
      <c r="E16" s="5">
        <v>70</v>
      </c>
      <c r="F16" s="1">
        <f t="shared" si="0"/>
        <v>0</v>
      </c>
      <c r="G16" s="95"/>
    </row>
    <row r="17" spans="3:7" x14ac:dyDescent="0.35">
      <c r="C17" s="5" t="s">
        <v>77</v>
      </c>
      <c r="D17" s="84"/>
      <c r="E17" s="5">
        <v>1050</v>
      </c>
      <c r="F17" s="1">
        <f t="shared" si="0"/>
        <v>0</v>
      </c>
      <c r="G17" s="95"/>
    </row>
    <row r="18" spans="3:7" x14ac:dyDescent="0.35">
      <c r="C18" s="8" t="s">
        <v>78</v>
      </c>
      <c r="D18" s="84"/>
      <c r="E18" s="5">
        <v>506</v>
      </c>
      <c r="F18" s="1">
        <f t="shared" si="0"/>
        <v>0</v>
      </c>
      <c r="G18" s="95"/>
    </row>
    <row r="19" spans="3:7" ht="25" customHeight="1" x14ac:dyDescent="0.55000000000000004">
      <c r="C19" s="10" t="s">
        <v>17</v>
      </c>
      <c r="D19" s="120"/>
      <c r="E19" s="10">
        <f>SUM(F11:F18)</f>
        <v>0</v>
      </c>
      <c r="F19" s="10" t="s">
        <v>9</v>
      </c>
    </row>
    <row r="20" spans="3:7" ht="18.5" x14ac:dyDescent="0.45">
      <c r="C20" s="119" t="s">
        <v>79</v>
      </c>
      <c r="D20" s="12"/>
      <c r="E20" s="83" t="e">
        <f>E32</f>
        <v>#DIV/0!</v>
      </c>
      <c r="F20" s="91"/>
      <c r="G20" s="96"/>
    </row>
    <row r="30" spans="3:7" x14ac:dyDescent="0.35">
      <c r="E30" s="88">
        <f>SUM(D11:D17)</f>
        <v>0</v>
      </c>
    </row>
    <row r="31" spans="3:7" x14ac:dyDescent="0.35">
      <c r="E31" s="89">
        <f>SUM(D11:D18)</f>
        <v>0</v>
      </c>
    </row>
    <row r="32" spans="3:7" x14ac:dyDescent="0.35">
      <c r="E32" s="90" t="e">
        <f>E30/E31*100%</f>
        <v>#DIV/0!</v>
      </c>
    </row>
  </sheetData>
  <sheetProtection selectLockedCells="1"/>
  <mergeCells count="1">
    <mergeCell ref="C9:F9"/>
  </mergeCells>
  <pageMargins left="0.7" right="0.7" top="0.75" bottom="0.75" header="0.3" footer="0.3"/>
  <pageSetup paperSize="9" orientation="portrait" horizont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190A3-A9F1-4AA0-9B9E-3696D4776D56}">
  <sheetPr>
    <tabColor rgb="FFCCECFF"/>
  </sheetPr>
  <dimension ref="C7:J25"/>
  <sheetViews>
    <sheetView topLeftCell="A16" workbookViewId="0">
      <selection activeCell="H37" sqref="H37"/>
    </sheetView>
  </sheetViews>
  <sheetFormatPr defaultRowHeight="14.5" x14ac:dyDescent="0.35"/>
  <cols>
    <col min="3" max="3" width="28.1796875" bestFit="1" customWidth="1"/>
    <col min="5" max="5" width="19.7265625" customWidth="1"/>
    <col min="6" max="6" width="12.26953125" customWidth="1"/>
    <col min="8" max="8" width="21.54296875" customWidth="1"/>
    <col min="9" max="9" width="35.26953125" customWidth="1"/>
    <col min="10" max="10" width="19.54296875" customWidth="1"/>
    <col min="11" max="11" width="13.1796875" customWidth="1"/>
    <col min="14" max="14" width="35.81640625" customWidth="1"/>
    <col min="15" max="15" width="12" customWidth="1"/>
  </cols>
  <sheetData>
    <row r="7" spans="3:10" ht="51.65" customHeight="1" x14ac:dyDescent="0.45">
      <c r="C7" s="33" t="s">
        <v>81</v>
      </c>
      <c r="D7" s="33" t="s">
        <v>82</v>
      </c>
      <c r="E7" s="57" t="s">
        <v>83</v>
      </c>
      <c r="F7" s="57" t="s">
        <v>84</v>
      </c>
      <c r="I7" s="116" t="s">
        <v>80</v>
      </c>
      <c r="J7" s="116"/>
    </row>
    <row r="8" spans="3:10" x14ac:dyDescent="0.35">
      <c r="C8" s="1" t="s">
        <v>89</v>
      </c>
      <c r="D8" s="84"/>
      <c r="E8" s="1">
        <v>0.3</v>
      </c>
      <c r="F8" s="1">
        <f>D8*E8</f>
        <v>0</v>
      </c>
      <c r="I8" s="1" t="s">
        <v>87</v>
      </c>
      <c r="J8" s="1" t="s">
        <v>88</v>
      </c>
    </row>
    <row r="9" spans="3:10" x14ac:dyDescent="0.35">
      <c r="C9" s="1" t="s">
        <v>92</v>
      </c>
      <c r="D9" s="84"/>
      <c r="E9" s="1">
        <v>0.3</v>
      </c>
      <c r="F9" s="1">
        <f t="shared" ref="F9:F11" si="0">D9*E9</f>
        <v>0</v>
      </c>
      <c r="I9" s="1" t="s">
        <v>90</v>
      </c>
      <c r="J9" s="1" t="s">
        <v>91</v>
      </c>
    </row>
    <row r="10" spans="3:10" x14ac:dyDescent="0.35">
      <c r="C10" s="1" t="s">
        <v>94</v>
      </c>
      <c r="D10" s="84"/>
      <c r="E10" s="1">
        <v>0.6</v>
      </c>
      <c r="F10" s="1">
        <f t="shared" si="0"/>
        <v>0</v>
      </c>
      <c r="I10" s="1" t="s">
        <v>93</v>
      </c>
      <c r="J10" s="1" t="s">
        <v>91</v>
      </c>
    </row>
    <row r="11" spans="3:10" x14ac:dyDescent="0.35">
      <c r="C11" s="1" t="s">
        <v>97</v>
      </c>
      <c r="D11" s="84"/>
      <c r="E11" s="1">
        <v>0.6</v>
      </c>
      <c r="F11" s="1">
        <f t="shared" si="0"/>
        <v>0</v>
      </c>
      <c r="I11" s="1" t="s">
        <v>95</v>
      </c>
      <c r="J11" s="1" t="s">
        <v>96</v>
      </c>
    </row>
    <row r="12" spans="3:10" x14ac:dyDescent="0.35">
      <c r="C12" s="1" t="s">
        <v>99</v>
      </c>
      <c r="D12" s="84"/>
      <c r="E12" s="1">
        <v>1.46</v>
      </c>
      <c r="F12" s="1">
        <f>D12*E12</f>
        <v>0</v>
      </c>
      <c r="I12" s="1" t="s">
        <v>98</v>
      </c>
      <c r="J12" s="1" t="s">
        <v>96</v>
      </c>
    </row>
    <row r="13" spans="3:10" ht="15.5" x14ac:dyDescent="0.35">
      <c r="C13" s="33" t="s">
        <v>17</v>
      </c>
      <c r="D13" s="33"/>
      <c r="E13" s="33"/>
      <c r="F13" s="33">
        <f>SUM(F8:F12)</f>
        <v>0</v>
      </c>
      <c r="I13" s="4" t="s">
        <v>100</v>
      </c>
      <c r="J13" s="1" t="s">
        <v>91</v>
      </c>
    </row>
    <row r="14" spans="3:10" ht="15.5" x14ac:dyDescent="0.35">
      <c r="C14" s="78"/>
      <c r="D14" s="78"/>
      <c r="E14" s="78"/>
      <c r="F14" s="78"/>
      <c r="I14" s="1" t="s">
        <v>101</v>
      </c>
      <c r="J14" s="1" t="s">
        <v>102</v>
      </c>
    </row>
    <row r="15" spans="3:10" ht="39" customHeight="1" x14ac:dyDescent="0.45">
      <c r="C15" s="33" t="s">
        <v>85</v>
      </c>
      <c r="D15" s="33" t="s">
        <v>86</v>
      </c>
      <c r="E15" s="57" t="s">
        <v>83</v>
      </c>
      <c r="F15" s="57" t="s">
        <v>84</v>
      </c>
    </row>
    <row r="16" spans="3:10" ht="47.5" customHeight="1" x14ac:dyDescent="0.35">
      <c r="C16" s="1" t="s">
        <v>87</v>
      </c>
      <c r="D16" s="84"/>
      <c r="E16" s="77">
        <v>0.4</v>
      </c>
      <c r="F16" s="1">
        <f>D16*E16</f>
        <v>0</v>
      </c>
      <c r="I16" s="22" t="s">
        <v>105</v>
      </c>
    </row>
    <row r="17" spans="3:9" ht="45" customHeight="1" x14ac:dyDescent="0.35">
      <c r="C17" s="1" t="s">
        <v>90</v>
      </c>
      <c r="D17" s="84"/>
      <c r="E17" s="1">
        <v>0.18</v>
      </c>
      <c r="F17" s="1">
        <f t="shared" ref="F17" si="1">D17*E17</f>
        <v>0</v>
      </c>
      <c r="I17" s="4" t="s">
        <v>106</v>
      </c>
    </row>
    <row r="18" spans="3:9" ht="61" customHeight="1" x14ac:dyDescent="0.35">
      <c r="C18" s="1" t="s">
        <v>93</v>
      </c>
      <c r="D18" s="84"/>
      <c r="E18" s="1">
        <v>0.18</v>
      </c>
      <c r="F18" s="1">
        <f>D18*E18</f>
        <v>0</v>
      </c>
      <c r="I18" s="4" t="s">
        <v>107</v>
      </c>
    </row>
    <row r="19" spans="3:9" ht="47.25" customHeight="1" x14ac:dyDescent="0.35">
      <c r="C19" s="1" t="s">
        <v>95</v>
      </c>
      <c r="D19" s="84"/>
      <c r="E19" s="1">
        <v>0.14000000000000001</v>
      </c>
      <c r="F19" s="1">
        <f t="shared" ref="F19:F22" si="2">D19*E19</f>
        <v>0</v>
      </c>
      <c r="I19" s="4" t="s">
        <v>108</v>
      </c>
    </row>
    <row r="20" spans="3:9" ht="35.25" customHeight="1" x14ac:dyDescent="0.35">
      <c r="C20" s="1" t="s">
        <v>98</v>
      </c>
      <c r="D20" s="84"/>
      <c r="E20" s="1">
        <v>0.2</v>
      </c>
      <c r="F20" s="1">
        <f t="shared" si="2"/>
        <v>0</v>
      </c>
      <c r="I20" s="4" t="s">
        <v>109</v>
      </c>
    </row>
    <row r="21" spans="3:9" x14ac:dyDescent="0.35">
      <c r="C21" s="4" t="s">
        <v>100</v>
      </c>
      <c r="D21" s="84"/>
      <c r="E21" s="1">
        <v>0.1</v>
      </c>
      <c r="F21" s="1">
        <f t="shared" si="2"/>
        <v>0</v>
      </c>
    </row>
    <row r="22" spans="3:9" x14ac:dyDescent="0.35">
      <c r="C22" s="1" t="s">
        <v>101</v>
      </c>
      <c r="D22" s="84"/>
      <c r="E22" s="1">
        <v>0.04</v>
      </c>
      <c r="F22" s="1">
        <f t="shared" si="2"/>
        <v>0</v>
      </c>
    </row>
    <row r="23" spans="3:9" ht="15.5" x14ac:dyDescent="0.35">
      <c r="C23" s="33" t="s">
        <v>17</v>
      </c>
      <c r="D23" s="33"/>
      <c r="E23" s="33"/>
      <c r="F23" s="33">
        <f>SUM(F16:F22)</f>
        <v>0</v>
      </c>
    </row>
    <row r="25" spans="3:9" ht="32" x14ac:dyDescent="0.45">
      <c r="C25" s="58" t="s">
        <v>103</v>
      </c>
      <c r="D25" s="60">
        <f>SUM(F13,F23)</f>
        <v>0</v>
      </c>
      <c r="E25" s="59" t="s">
        <v>104</v>
      </c>
    </row>
  </sheetData>
  <sheetProtection selectLockedCells="1"/>
  <mergeCells count="1">
    <mergeCell ref="I7:J7"/>
  </mergeCells>
  <phoneticPr fontId="14" type="noConversion"/>
  <pageMargins left="0.7" right="0.7" top="0.75" bottom="0.75" header="0.3" footer="0.3"/>
  <pageSetup paperSize="9" orientation="portrait" horizont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58F48-0A8A-47B7-B976-266CD6E5C184}">
  <dimension ref="C7:Y57"/>
  <sheetViews>
    <sheetView tabSelected="1" topLeftCell="A22" zoomScale="90" zoomScaleNormal="90" workbookViewId="0">
      <selection activeCell="E11" sqref="E11"/>
    </sheetView>
  </sheetViews>
  <sheetFormatPr defaultRowHeight="14.5" x14ac:dyDescent="0.35"/>
  <cols>
    <col min="3" max="3" width="27.1796875" customWidth="1"/>
    <col min="4" max="4" width="14.81640625" customWidth="1"/>
    <col min="5" max="5" width="19.7265625" customWidth="1"/>
    <col min="7" max="7" width="23.1796875" customWidth="1"/>
    <col min="10" max="10" width="31.453125" customWidth="1"/>
    <col min="11" max="11" width="46.54296875" customWidth="1"/>
  </cols>
  <sheetData>
    <row r="7" spans="3:25" ht="15.5" x14ac:dyDescent="0.35">
      <c r="D7" s="54" t="s">
        <v>37</v>
      </c>
      <c r="E7" s="54" t="s">
        <v>110</v>
      </c>
      <c r="F7" s="54" t="s">
        <v>111</v>
      </c>
      <c r="G7" s="54" t="s">
        <v>112</v>
      </c>
    </row>
    <row r="8" spans="3:25" ht="15.5" x14ac:dyDescent="0.35">
      <c r="C8" s="31" t="s">
        <v>1</v>
      </c>
      <c r="D8" s="31"/>
      <c r="E8" s="31"/>
      <c r="F8" s="31"/>
      <c r="G8" s="31"/>
      <c r="J8" s="117" t="s">
        <v>113</v>
      </c>
      <c r="K8" s="118"/>
    </row>
    <row r="9" spans="3:25" ht="95.15" customHeight="1" x14ac:dyDescent="0.35">
      <c r="C9" s="3" t="s">
        <v>15</v>
      </c>
      <c r="D9" s="3">
        <v>131</v>
      </c>
      <c r="E9" s="35" t="s">
        <v>114</v>
      </c>
      <c r="F9" s="3">
        <v>2021</v>
      </c>
      <c r="G9" s="2" t="s">
        <v>115</v>
      </c>
      <c r="J9" s="4" t="s">
        <v>116</v>
      </c>
      <c r="K9" s="4" t="s">
        <v>117</v>
      </c>
    </row>
    <row r="10" spans="3:25" ht="43.5" customHeight="1" x14ac:dyDescent="0.35">
      <c r="C10" s="2" t="s">
        <v>118</v>
      </c>
      <c r="D10" s="3">
        <v>0</v>
      </c>
      <c r="E10" s="35" t="s">
        <v>114</v>
      </c>
      <c r="F10" s="3">
        <v>2021</v>
      </c>
      <c r="G10" s="3" t="s">
        <v>119</v>
      </c>
      <c r="J10" s="4" t="s">
        <v>120</v>
      </c>
      <c r="K10" s="4" t="s">
        <v>121</v>
      </c>
    </row>
    <row r="11" spans="3:25" ht="37" customHeight="1" x14ac:dyDescent="0.35">
      <c r="C11" s="38" t="s">
        <v>122</v>
      </c>
      <c r="D11" s="39"/>
      <c r="E11" s="40"/>
      <c r="F11" s="39"/>
      <c r="G11" s="39"/>
      <c r="J11" s="4" t="s">
        <v>123</v>
      </c>
      <c r="K11" s="1"/>
      <c r="Y11" s="41"/>
    </row>
    <row r="12" spans="3:25" ht="53.15" customHeight="1" x14ac:dyDescent="0.45">
      <c r="C12" s="3" t="s">
        <v>23</v>
      </c>
      <c r="D12" s="3">
        <v>2.42</v>
      </c>
      <c r="E12" s="35" t="s">
        <v>124</v>
      </c>
      <c r="F12" s="3">
        <v>2022</v>
      </c>
      <c r="G12" s="3" t="s">
        <v>125</v>
      </c>
    </row>
    <row r="13" spans="3:25" ht="38.5" customHeight="1" x14ac:dyDescent="0.45">
      <c r="C13" s="3" t="s">
        <v>24</v>
      </c>
      <c r="D13" s="3">
        <v>2.67</v>
      </c>
      <c r="E13" s="35" t="s">
        <v>124</v>
      </c>
      <c r="F13" s="3">
        <v>2022</v>
      </c>
      <c r="G13" s="3" t="s">
        <v>125</v>
      </c>
    </row>
    <row r="14" spans="3:25" ht="37.5" customHeight="1" x14ac:dyDescent="0.45">
      <c r="C14" s="3" t="s">
        <v>25</v>
      </c>
      <c r="D14" s="46">
        <v>0</v>
      </c>
      <c r="E14" s="35" t="s">
        <v>124</v>
      </c>
      <c r="F14" s="3">
        <v>2022</v>
      </c>
      <c r="G14" s="3" t="s">
        <v>125</v>
      </c>
    </row>
    <row r="15" spans="3:25" ht="15.5" x14ac:dyDescent="0.35">
      <c r="C15" s="26" t="s">
        <v>3</v>
      </c>
      <c r="D15" s="27"/>
      <c r="E15" s="27"/>
      <c r="F15" s="27"/>
      <c r="G15" s="27"/>
    </row>
    <row r="16" spans="3:25" ht="15.5" x14ac:dyDescent="0.35">
      <c r="C16" s="49" t="s">
        <v>126</v>
      </c>
      <c r="D16" s="51"/>
      <c r="E16" s="51"/>
      <c r="F16" s="55"/>
      <c r="G16" s="51"/>
    </row>
    <row r="17" spans="3:7" ht="17.5" x14ac:dyDescent="0.45">
      <c r="C17" s="3" t="s">
        <v>47</v>
      </c>
      <c r="D17" s="34">
        <v>159</v>
      </c>
      <c r="E17" s="35" t="s">
        <v>127</v>
      </c>
      <c r="F17" s="3">
        <v>2017</v>
      </c>
      <c r="G17" s="2" t="s">
        <v>128</v>
      </c>
    </row>
    <row r="18" spans="3:7" ht="17.5" x14ac:dyDescent="0.45">
      <c r="C18" s="3" t="s">
        <v>24</v>
      </c>
      <c r="D18" s="34">
        <v>141</v>
      </c>
      <c r="E18" s="35" t="s">
        <v>127</v>
      </c>
      <c r="F18" s="3">
        <v>2017</v>
      </c>
      <c r="G18" s="2" t="s">
        <v>128</v>
      </c>
    </row>
    <row r="19" spans="3:7" ht="17.5" x14ac:dyDescent="0.45">
      <c r="C19" s="3" t="s">
        <v>25</v>
      </c>
      <c r="D19" s="34">
        <v>0</v>
      </c>
      <c r="E19" s="35" t="s">
        <v>127</v>
      </c>
      <c r="F19" s="3">
        <v>2021</v>
      </c>
      <c r="G19" s="3" t="s">
        <v>119</v>
      </c>
    </row>
    <row r="20" spans="3:7" ht="17.5" x14ac:dyDescent="0.45">
      <c r="C20" s="3" t="s">
        <v>54</v>
      </c>
      <c r="D20" s="34">
        <v>0</v>
      </c>
      <c r="E20" s="35" t="s">
        <v>127</v>
      </c>
      <c r="F20" s="3">
        <v>2021</v>
      </c>
      <c r="G20" s="3" t="s">
        <v>119</v>
      </c>
    </row>
    <row r="21" spans="3:7" ht="17.5" x14ac:dyDescent="0.45">
      <c r="C21" s="3" t="s">
        <v>60</v>
      </c>
      <c r="D21" s="34">
        <v>70.099999999999994</v>
      </c>
      <c r="E21" s="35" t="s">
        <v>127</v>
      </c>
      <c r="F21" s="3">
        <v>2017</v>
      </c>
      <c r="G21" s="2" t="s">
        <v>128</v>
      </c>
    </row>
    <row r="22" spans="3:7" ht="17.5" x14ac:dyDescent="0.45">
      <c r="C22" s="3" t="s">
        <v>61</v>
      </c>
      <c r="D22" s="34">
        <v>114</v>
      </c>
      <c r="E22" s="35" t="s">
        <v>127</v>
      </c>
      <c r="F22" s="3">
        <v>2017</v>
      </c>
      <c r="G22" s="2" t="s">
        <v>128</v>
      </c>
    </row>
    <row r="23" spans="3:7" ht="17.5" x14ac:dyDescent="0.45">
      <c r="C23" s="3" t="s">
        <v>62</v>
      </c>
      <c r="D23" s="34">
        <v>84</v>
      </c>
      <c r="E23" s="35" t="s">
        <v>127</v>
      </c>
      <c r="F23" s="3">
        <v>2017</v>
      </c>
      <c r="G23" s="2" t="s">
        <v>128</v>
      </c>
    </row>
    <row r="24" spans="3:7" ht="15.5" x14ac:dyDescent="0.35">
      <c r="C24" s="3" t="s">
        <v>57</v>
      </c>
      <c r="D24" s="36">
        <v>0</v>
      </c>
      <c r="E24" s="3"/>
      <c r="F24" s="3"/>
      <c r="G24" s="3" t="s">
        <v>119</v>
      </c>
    </row>
    <row r="25" spans="3:7" ht="17.5" x14ac:dyDescent="0.45">
      <c r="C25" s="3" t="s">
        <v>63</v>
      </c>
      <c r="D25" s="36">
        <v>152</v>
      </c>
      <c r="E25" s="35" t="s">
        <v>127</v>
      </c>
      <c r="F25" s="3">
        <v>2017</v>
      </c>
      <c r="G25" s="2" t="s">
        <v>128</v>
      </c>
    </row>
    <row r="26" spans="3:7" ht="15.5" x14ac:dyDescent="0.35">
      <c r="C26" s="26" t="s">
        <v>129</v>
      </c>
      <c r="D26" s="27"/>
      <c r="E26" s="27"/>
      <c r="F26" s="27"/>
      <c r="G26" s="27"/>
    </row>
    <row r="27" spans="3:7" ht="17.5" x14ac:dyDescent="0.45">
      <c r="C27" s="2" t="s">
        <v>130</v>
      </c>
      <c r="D27" s="37">
        <v>515.9</v>
      </c>
      <c r="E27" s="35" t="s">
        <v>131</v>
      </c>
      <c r="F27" s="3">
        <v>2021</v>
      </c>
      <c r="G27" s="3" t="s">
        <v>119</v>
      </c>
    </row>
    <row r="28" spans="3:7" ht="32" x14ac:dyDescent="0.45">
      <c r="C28" s="2" t="s">
        <v>30</v>
      </c>
      <c r="D28" s="37">
        <v>289.3</v>
      </c>
      <c r="E28" s="35" t="s">
        <v>131</v>
      </c>
      <c r="F28" s="3">
        <v>2021</v>
      </c>
      <c r="G28" s="3" t="s">
        <v>119</v>
      </c>
    </row>
    <row r="29" spans="3:7" ht="17.5" x14ac:dyDescent="0.45">
      <c r="C29" s="2" t="s">
        <v>32</v>
      </c>
      <c r="D29" s="37">
        <v>325.5</v>
      </c>
      <c r="E29" s="35" t="s">
        <v>131</v>
      </c>
      <c r="F29" s="3">
        <v>2021</v>
      </c>
      <c r="G29" s="3" t="s">
        <v>119</v>
      </c>
    </row>
    <row r="30" spans="3:7" ht="17.5" x14ac:dyDescent="0.45">
      <c r="C30" s="3" t="s">
        <v>55</v>
      </c>
      <c r="D30" s="37">
        <v>376.9</v>
      </c>
      <c r="E30" s="35" t="s">
        <v>131</v>
      </c>
      <c r="F30" s="3">
        <v>2021</v>
      </c>
      <c r="G30" s="25" t="s">
        <v>119</v>
      </c>
    </row>
    <row r="31" spans="3:7" ht="15.5" x14ac:dyDescent="0.35">
      <c r="C31" s="32" t="s">
        <v>132</v>
      </c>
      <c r="D31" s="27"/>
      <c r="E31" s="53"/>
      <c r="F31" s="27"/>
      <c r="G31" s="27"/>
    </row>
    <row r="32" spans="3:7" ht="17.5" x14ac:dyDescent="0.45">
      <c r="C32" s="3" t="s">
        <v>49</v>
      </c>
      <c r="D32" s="3">
        <v>40</v>
      </c>
      <c r="E32" s="35" t="s">
        <v>131</v>
      </c>
      <c r="F32" s="3">
        <v>2017</v>
      </c>
      <c r="G32" s="3" t="s">
        <v>128</v>
      </c>
    </row>
    <row r="33" spans="3:7" ht="17.5" x14ac:dyDescent="0.45">
      <c r="C33" s="3" t="s">
        <v>51</v>
      </c>
      <c r="D33" s="3">
        <v>53</v>
      </c>
      <c r="E33" s="35" t="s">
        <v>131</v>
      </c>
      <c r="F33" s="3">
        <v>2017</v>
      </c>
      <c r="G33" s="3" t="s">
        <v>128</v>
      </c>
    </row>
    <row r="34" spans="3:7" ht="17.5" x14ac:dyDescent="0.45">
      <c r="C34" s="3" t="s">
        <v>53</v>
      </c>
      <c r="D34" s="3">
        <v>1.3</v>
      </c>
      <c r="E34" s="35" t="s">
        <v>131</v>
      </c>
      <c r="F34" s="3">
        <v>2021</v>
      </c>
      <c r="G34" s="3" t="s">
        <v>119</v>
      </c>
    </row>
    <row r="35" spans="3:7" ht="17.5" x14ac:dyDescent="0.45">
      <c r="C35" s="3" t="s">
        <v>56</v>
      </c>
      <c r="D35" s="3">
        <v>0</v>
      </c>
      <c r="E35" s="35" t="s">
        <v>131</v>
      </c>
      <c r="F35" s="3">
        <v>2017</v>
      </c>
      <c r="G35" s="3" t="s">
        <v>128</v>
      </c>
    </row>
    <row r="36" spans="3:7" ht="15.5" x14ac:dyDescent="0.35">
      <c r="C36" s="15" t="s">
        <v>133</v>
      </c>
      <c r="D36" s="48"/>
      <c r="E36" s="48"/>
      <c r="F36" s="48"/>
      <c r="G36" s="48"/>
    </row>
    <row r="37" spans="3:7" ht="17.5" x14ac:dyDescent="0.45">
      <c r="C37" s="34" t="s">
        <v>71</v>
      </c>
      <c r="D37" s="34">
        <v>69</v>
      </c>
      <c r="E37" s="35" t="s">
        <v>134</v>
      </c>
      <c r="F37" s="3">
        <v>2018</v>
      </c>
      <c r="G37" s="3" t="s">
        <v>119</v>
      </c>
    </row>
    <row r="38" spans="3:7" ht="17.5" x14ac:dyDescent="0.45">
      <c r="C38" s="34" t="s">
        <v>72</v>
      </c>
      <c r="D38" s="34">
        <v>410</v>
      </c>
      <c r="E38" s="35" t="s">
        <v>134</v>
      </c>
      <c r="F38" s="3">
        <v>2018</v>
      </c>
      <c r="G38" s="3" t="s">
        <v>119</v>
      </c>
    </row>
    <row r="39" spans="3:7" ht="17.5" x14ac:dyDescent="0.45">
      <c r="C39" s="34" t="s">
        <v>73</v>
      </c>
      <c r="D39" s="34">
        <v>60</v>
      </c>
      <c r="E39" s="35" t="s">
        <v>134</v>
      </c>
      <c r="F39" s="3">
        <v>2018</v>
      </c>
      <c r="G39" s="3" t="s">
        <v>119</v>
      </c>
    </row>
    <row r="40" spans="3:7" ht="17.5" x14ac:dyDescent="0.45">
      <c r="C40" s="34" t="s">
        <v>74</v>
      </c>
      <c r="D40" s="34">
        <v>570</v>
      </c>
      <c r="E40" s="35" t="s">
        <v>134</v>
      </c>
      <c r="F40" s="3">
        <v>2018</v>
      </c>
      <c r="G40" s="3" t="s">
        <v>119</v>
      </c>
    </row>
    <row r="41" spans="3:7" ht="17.5" x14ac:dyDescent="0.45">
      <c r="C41" s="34" t="s">
        <v>75</v>
      </c>
      <c r="D41" s="34">
        <v>130</v>
      </c>
      <c r="E41" s="35" t="s">
        <v>134</v>
      </c>
      <c r="F41" s="3">
        <v>2018</v>
      </c>
      <c r="G41" s="3" t="s">
        <v>119</v>
      </c>
    </row>
    <row r="42" spans="3:7" ht="17.5" x14ac:dyDescent="0.45">
      <c r="C42" s="34" t="s">
        <v>76</v>
      </c>
      <c r="D42" s="34">
        <v>70</v>
      </c>
      <c r="E42" s="35" t="s">
        <v>134</v>
      </c>
      <c r="F42" s="3">
        <v>2018</v>
      </c>
      <c r="G42" s="3" t="s">
        <v>119</v>
      </c>
    </row>
    <row r="43" spans="3:7" ht="17.5" x14ac:dyDescent="0.45">
      <c r="C43" s="34" t="s">
        <v>77</v>
      </c>
      <c r="D43" s="34">
        <v>1050</v>
      </c>
      <c r="E43" s="35" t="s">
        <v>134</v>
      </c>
      <c r="F43" s="3">
        <v>2018</v>
      </c>
      <c r="G43" s="3" t="s">
        <v>119</v>
      </c>
    </row>
    <row r="44" spans="3:7" ht="17.5" x14ac:dyDescent="0.45">
      <c r="C44" s="34" t="s">
        <v>78</v>
      </c>
      <c r="D44" s="34">
        <v>410</v>
      </c>
      <c r="E44" s="35" t="s">
        <v>134</v>
      </c>
      <c r="F44" s="3">
        <v>2021</v>
      </c>
      <c r="G44" s="3" t="s">
        <v>119</v>
      </c>
    </row>
    <row r="45" spans="3:7" ht="15.5" x14ac:dyDescent="0.35">
      <c r="C45" s="33" t="s">
        <v>135</v>
      </c>
      <c r="D45" s="47"/>
      <c r="E45" s="47"/>
      <c r="F45" s="47"/>
      <c r="G45" s="47"/>
    </row>
    <row r="46" spans="3:7" ht="46.5" x14ac:dyDescent="0.35">
      <c r="C46" s="3" t="s">
        <v>89</v>
      </c>
      <c r="D46" s="3">
        <v>0.3</v>
      </c>
      <c r="E46" s="35" t="s">
        <v>136</v>
      </c>
      <c r="F46" s="3">
        <v>2018</v>
      </c>
      <c r="G46" s="2" t="s">
        <v>137</v>
      </c>
    </row>
    <row r="47" spans="3:7" ht="24" customHeight="1" x14ac:dyDescent="0.35">
      <c r="C47" s="3" t="s">
        <v>99</v>
      </c>
      <c r="D47" s="3">
        <v>1.46</v>
      </c>
      <c r="E47" s="35" t="s">
        <v>136</v>
      </c>
      <c r="F47" s="3">
        <v>2018</v>
      </c>
      <c r="G47" s="3" t="s">
        <v>138</v>
      </c>
    </row>
    <row r="48" spans="3:7" ht="44.15" customHeight="1" x14ac:dyDescent="0.35">
      <c r="C48" s="3" t="s">
        <v>92</v>
      </c>
      <c r="D48" s="3">
        <v>0.3</v>
      </c>
      <c r="E48" s="35" t="s">
        <v>136</v>
      </c>
      <c r="F48" s="3">
        <v>2011</v>
      </c>
      <c r="G48" s="2" t="s">
        <v>137</v>
      </c>
    </row>
    <row r="49" spans="3:7" ht="22.5" customHeight="1" x14ac:dyDescent="0.35">
      <c r="C49" s="3" t="s">
        <v>94</v>
      </c>
      <c r="D49" s="3">
        <v>0.6</v>
      </c>
      <c r="E49" s="35" t="s">
        <v>136</v>
      </c>
      <c r="F49" s="3">
        <v>2014</v>
      </c>
      <c r="G49" s="3" t="s">
        <v>139</v>
      </c>
    </row>
    <row r="50" spans="3:7" ht="28" customHeight="1" x14ac:dyDescent="0.35">
      <c r="C50" s="3" t="s">
        <v>97</v>
      </c>
      <c r="D50" s="3">
        <v>0.6</v>
      </c>
      <c r="E50" s="35" t="s">
        <v>136</v>
      </c>
      <c r="F50" s="3">
        <v>2014</v>
      </c>
      <c r="G50" s="3" t="s">
        <v>139</v>
      </c>
    </row>
    <row r="51" spans="3:7" ht="46.5" x14ac:dyDescent="0.35">
      <c r="C51" s="3" t="s">
        <v>87</v>
      </c>
      <c r="D51" s="36">
        <v>0.4</v>
      </c>
      <c r="E51" s="35" t="s">
        <v>136</v>
      </c>
      <c r="F51" s="3">
        <v>2011</v>
      </c>
      <c r="G51" s="2" t="s">
        <v>137</v>
      </c>
    </row>
    <row r="52" spans="3:7" ht="46.5" x14ac:dyDescent="0.35">
      <c r="C52" s="3" t="s">
        <v>90</v>
      </c>
      <c r="D52" s="3">
        <v>0.18</v>
      </c>
      <c r="E52" s="35" t="s">
        <v>136</v>
      </c>
      <c r="F52" s="3">
        <v>2011</v>
      </c>
      <c r="G52" s="2" t="s">
        <v>137</v>
      </c>
    </row>
    <row r="53" spans="3:7" ht="46.5" x14ac:dyDescent="0.35">
      <c r="C53" s="3" t="s">
        <v>93</v>
      </c>
      <c r="D53" s="3">
        <v>0.18</v>
      </c>
      <c r="E53" s="35" t="s">
        <v>136</v>
      </c>
      <c r="F53" s="3">
        <v>2011</v>
      </c>
      <c r="G53" s="2" t="s">
        <v>137</v>
      </c>
    </row>
    <row r="54" spans="3:7" ht="46.5" x14ac:dyDescent="0.35">
      <c r="C54" s="3" t="s">
        <v>95</v>
      </c>
      <c r="D54" s="3">
        <v>0.14000000000000001</v>
      </c>
      <c r="E54" s="35" t="s">
        <v>136</v>
      </c>
      <c r="F54" s="3">
        <v>2011</v>
      </c>
      <c r="G54" s="2" t="s">
        <v>137</v>
      </c>
    </row>
    <row r="55" spans="3:7" ht="46.5" x14ac:dyDescent="0.35">
      <c r="C55" s="3" t="s">
        <v>98</v>
      </c>
      <c r="D55" s="3">
        <v>0.2</v>
      </c>
      <c r="E55" s="35" t="s">
        <v>136</v>
      </c>
      <c r="F55" s="3">
        <v>2011</v>
      </c>
      <c r="G55" s="2" t="s">
        <v>137</v>
      </c>
    </row>
    <row r="56" spans="3:7" ht="46.5" x14ac:dyDescent="0.35">
      <c r="C56" s="2" t="s">
        <v>100</v>
      </c>
      <c r="D56" s="3">
        <v>0.1</v>
      </c>
      <c r="E56" s="35" t="s">
        <v>136</v>
      </c>
      <c r="F56" s="3">
        <v>2011</v>
      </c>
      <c r="G56" s="2" t="s">
        <v>137</v>
      </c>
    </row>
    <row r="57" spans="3:7" ht="46.5" x14ac:dyDescent="0.35">
      <c r="C57" s="3" t="s">
        <v>101</v>
      </c>
      <c r="D57" s="3">
        <v>0.04</v>
      </c>
      <c r="E57" s="35" t="s">
        <v>136</v>
      </c>
      <c r="F57" s="3">
        <v>2011</v>
      </c>
      <c r="G57" s="2" t="s">
        <v>137</v>
      </c>
    </row>
  </sheetData>
  <sheetProtection sheet="1" objects="1" scenarios="1" selectLockedCells="1"/>
  <mergeCells count="1">
    <mergeCell ref="J8:K8"/>
  </mergeCells>
  <phoneticPr fontId="14" type="noConversion"/>
  <pageMargins left="0.7" right="0.7" top="0.75" bottom="0.75" header="0.3" footer="0.3"/>
  <pageSetup paperSize="9" orientation="portrait" horizontalDpi="30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1EFF1097A635404DA8A802D50DBF7B6E" ma:contentTypeVersion="4" ma:contentTypeDescription="Luo uusi asiakirja." ma:contentTypeScope="" ma:versionID="5d9491950c5fd2916735b5e9446e2d89">
  <xsd:schema xmlns:xsd="http://www.w3.org/2001/XMLSchema" xmlns:xs="http://www.w3.org/2001/XMLSchema" xmlns:p="http://schemas.microsoft.com/office/2006/metadata/properties" xmlns:ns2="30eeee09-650e-4c6b-9070-11eabfd91d9d" targetNamespace="http://schemas.microsoft.com/office/2006/metadata/properties" ma:root="true" ma:fieldsID="7947bcef64330b8002a0ecca3329607e" ns2:_="">
    <xsd:import namespace="30eeee09-650e-4c6b-9070-11eabfd91d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eee09-650e-4c6b-9070-11eabfd91d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AB7283-77F9-4710-9CB4-F705D36084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eee09-650e-4c6b-9070-11eabfd91d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24DCAD-B339-4F00-B0DA-6C5CA61E9792}">
  <ds:schemaRefs>
    <ds:schemaRef ds:uri="http://schemas.microsoft.com/sharepoint/v3/contenttype/forms"/>
  </ds:schemaRefs>
</ds:datastoreItem>
</file>

<file path=customXml/itemProps3.xml><?xml version="1.0" encoding="utf-8"?>
<ds:datastoreItem xmlns:ds="http://schemas.openxmlformats.org/officeDocument/2006/customXml" ds:itemID="{EBA4C6A9-9AC4-4601-A1F6-0546C1606286}">
  <ds:schemaRef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http://purl.org/dc/terms/"/>
    <ds:schemaRef ds:uri="http://schemas.microsoft.com/office/2006/documentManagement/types"/>
    <ds:schemaRef ds:uri="30eeee09-650e-4c6b-9070-11eabfd91d9d"/>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7</vt:i4>
      </vt:variant>
      <vt:variant>
        <vt:lpstr>Kaaviot</vt:lpstr>
      </vt:variant>
      <vt:variant>
        <vt:i4>1</vt:i4>
      </vt:variant>
    </vt:vector>
  </HeadingPairs>
  <TitlesOfParts>
    <vt:vector size="8" baseType="lpstr">
      <vt:lpstr>Ohjeet</vt:lpstr>
      <vt:lpstr>Tulokset</vt:lpstr>
      <vt:lpstr>Energiankulutus</vt:lpstr>
      <vt:lpstr>Liikenne</vt:lpstr>
      <vt:lpstr>Jätehuolto</vt:lpstr>
      <vt:lpstr>Ruoka ja juoma</vt:lpstr>
      <vt:lpstr>Päästökertoimet</vt:lpstr>
      <vt:lpstr>Kaavio1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aaron ruohola</dc:creator>
  <cp:keywords/>
  <dc:description/>
  <cp:lastModifiedBy>Kulonen Aino</cp:lastModifiedBy>
  <cp:revision/>
  <dcterms:created xsi:type="dcterms:W3CDTF">2022-04-28T10:25:30Z</dcterms:created>
  <dcterms:modified xsi:type="dcterms:W3CDTF">2025-06-04T05:20:56Z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0x0101001EFF1097A635404DA8A802D50DBF7B6E</vt:lpwstr>
  </property>
  <property fmtid="{D5CDD505-2E9C-101B-9397-08002B2CF9AE}" pid="3" name="MediaServiceImageTags">
    <vt:lpwstr/>
  </property>
  <property fmtid="{D5CDD505-2E9C-101B-9397-08002B2CF9AE}" pid="4" name="Order">
    <vt:r8>2725300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